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5" windowWidth="32760" windowHeight="19200" tabRatio="797" activeTab="1"/>
  </bookViews>
  <sheets>
    <sheet name="CP Cash R2R Profiles" sheetId="1" r:id="rId1"/>
    <sheet name="HARC Overview" sheetId="2" r:id="rId2"/>
    <sheet name="1. Leadership" sheetId="3" r:id="rId3"/>
    <sheet name="2. Policy" sheetId="4" r:id="rId4"/>
    <sheet name="3. Analysis" sheetId="5" r:id="rId5"/>
    <sheet name="4. Program Cap." sheetId="6" r:id="rId6"/>
    <sheet name="5. Ops Support" sheetId="7" r:id="rId7"/>
    <sheet name="6. Coordination" sheetId="8" r:id="rId8"/>
  </sheets>
  <definedNames>
    <definedName name="_xlnm.Print_Area" localSheetId="2">'1. Leadership'!$B$2:$K$26</definedName>
    <definedName name="_xlnm.Print_Area" localSheetId="3">'2. Policy'!$B$2:$K$31</definedName>
    <definedName name="_xlnm.Print_Area" localSheetId="4">'3. Analysis'!$B$2:$K$41</definedName>
    <definedName name="_xlnm.Print_Area" localSheetId="5">'4. Program Cap.'!$B$2:$K$48</definedName>
    <definedName name="_xlnm.Print_Area" localSheetId="6">'5. Ops Support'!$B$2:$K$46</definedName>
    <definedName name="_xlnm.Print_Area" localSheetId="7">'6. Coordination'!$B$2:$K$27</definedName>
    <definedName name="_xlnm.Print_Area" localSheetId="0">'CP Cash R2R Profiles'!$B$2:$G$20</definedName>
    <definedName name="_xlnm.Print_Area" localSheetId="1">'HARC Overview'!$B$1:$G$44</definedName>
  </definedNames>
  <calcPr fullCalcOnLoad="1" iterate="1" iterateCount="100" iterateDelta="0.001"/>
</workbook>
</file>

<file path=xl/sharedStrings.xml><?xml version="1.0" encoding="utf-8"?>
<sst xmlns="http://schemas.openxmlformats.org/spreadsheetml/2006/main" count="412" uniqueCount="288">
  <si>
    <t>Policy &amp; Standards</t>
  </si>
  <si>
    <t>Quality &amp; Accountability</t>
  </si>
  <si>
    <t>Business Continuity</t>
  </si>
  <si>
    <t>Response &amp; Recovery Planning</t>
  </si>
  <si>
    <t>Recruitment &amp; Staffing</t>
  </si>
  <si>
    <t>Financial Systems &amp; Internal Controls</t>
  </si>
  <si>
    <t>Documentation &amp; Record-Keeping</t>
  </si>
  <si>
    <t>Supply Chain</t>
  </si>
  <si>
    <t>Caritas International Network</t>
  </si>
  <si>
    <t>Coordination with  Government &amp; Other Policy Makers</t>
  </si>
  <si>
    <t>Partnerships within the Humanitarian Sector (Other Humanitarian Agencies, Country-Level CWGs, CALP, CCD, etc.)</t>
  </si>
  <si>
    <t>END OF ASSESSMENT TOOL</t>
  </si>
  <si>
    <t>Holistic Assessment for Readiness in Cash (HARC) Tool</t>
  </si>
  <si>
    <t>Leadership</t>
  </si>
  <si>
    <t>Resourcing</t>
  </si>
  <si>
    <t>Institutional Support</t>
  </si>
  <si>
    <t>This area defines how CRS will achieve its objective in promoting cash programming.  It is an ongoing process that occurs at many levels within the organization for setting objectives and identifying the actions and resources needed to achieve those objectives. Staff and constituents need to be involved systematically in these planning processes and leadership should initiate regular review and modifications of planning to ensure organizational growth.</t>
  </si>
  <si>
    <t xml:space="preserve">Level of Achievement </t>
  </si>
  <si>
    <t>ANALYSIS &amp; PLANNING</t>
  </si>
  <si>
    <t>OPERATIONAL CAPACITY (PROGRAMS)</t>
  </si>
  <si>
    <t xml:space="preserve">OPERATIONS SUPPORT (FINANCE, SUPPLY CHAIN, HR, ETC) </t>
  </si>
  <si>
    <t>COORDINATION &amp; PARTNERSHIP</t>
  </si>
  <si>
    <t xml:space="preserve">POLICY, STRATEGY &amp; STANDARDS </t>
  </si>
  <si>
    <t>LEADERSHIP &amp; INSTITUTIONAL SUPPORT</t>
  </si>
  <si>
    <t>Overall Achievement in Area</t>
  </si>
  <si>
    <t>CVA SOPs</t>
  </si>
  <si>
    <t>The Operational Capacity area comprises the CVA programs, services, results and products that CRS provides to their constituents. The organization must be able to efficiently utilize its resources in order to deliver quality services, in alignment with good practice, to its constituency and  be able to measure the impact of those services as well as embrace a culture of continuous learning and improvement.</t>
  </si>
  <si>
    <t>This area refers to the human, financial and physical resources of the organization and how they are specifically developed to support CVA.   It has the responsibility to exercise good stewardship of those resources, in alignment with good practice and donor requirements, accomplishing programmatic objectives in a cost efficient manner, ensuring that there are effective internal control systems, and maximizing the benefits derived from use of those assets.</t>
  </si>
  <si>
    <t xml:space="preserve">Building external relations and maintaining healthy and productive partnerships to promote CVA enhances the ability of an organization to achieve its mission by effectively linking with important and influential groups in the broader environment. Effective relationships enable the organization to leverage resource and to network with likeminded groups to influence the policy and regulatory environment. </t>
  </si>
  <si>
    <t>Notes</t>
  </si>
  <si>
    <t>COUNTRY-LEVEL HARC</t>
  </si>
  <si>
    <t>Strategic Planning</t>
  </si>
  <si>
    <t>The Country Program has safe and accessible feedback and complaints mechanisms for CVA.  It is possible to record, refer, respond, and monitor communities' concerns and requests regarding the assistance provided or protection issues (including for sexual exploitation and abuse).   There are procedures to resolve grievances and manage conflict.</t>
  </si>
  <si>
    <t>The Country Program has an up-to-date, CVA-integrated, multi-sectoral response plan for rapid deployment and efficient use of human and material resources.</t>
  </si>
  <si>
    <t>As part of its CVA planning, the Country Program has a handover process and transition strategies based on early and anticipated long-term recovery needs, priorities of affected communities, available funding and local capacities.</t>
  </si>
  <si>
    <t>Coordination and management arrangements with relevant local and national key actors in CVA are formalized (NGO, INGO, CCD, UN, public authorities).</t>
  </si>
  <si>
    <t>Key Country Program staff are familiar with pre-disaster/crisis agreements which include CVA and how to operationalize them in a response.</t>
  </si>
  <si>
    <t>Level of Priority 
for Action Plan
(high, medium, low)</t>
  </si>
  <si>
    <t>Country Program Supply Chain systems, structures and tools reflect and account for CVA and in-kind options equally</t>
  </si>
  <si>
    <t>Country Program Supply Chain staff have the capacity to move between CVA and in-kind programming equally</t>
  </si>
  <si>
    <t>Weighted Area Score</t>
  </si>
  <si>
    <t>Cash R2R Desired Profile</t>
  </si>
  <si>
    <r>
      <t xml:space="preserve">Level 0 </t>
    </r>
    <r>
      <rPr>
        <b/>
        <sz val="16"/>
        <color indexed="10"/>
        <rFont val="Calibri (Body)"/>
        <family val="0"/>
      </rPr>
      <t>(No CVA!)</t>
    </r>
  </si>
  <si>
    <t xml:space="preserve">Level 1 </t>
  </si>
  <si>
    <t xml:space="preserve">Level 2 </t>
  </si>
  <si>
    <t xml:space="preserve">Level 3 </t>
  </si>
  <si>
    <t>General</t>
  </si>
  <si>
    <t>CRS Country Program is not able or likely to deliver appropriate CVA programming to people.
**CVA programming should not be used until Country Program is able to invest in their capacity.
**Weak in-country capacity.</t>
  </si>
  <si>
    <t xml:space="preserve">CRS Country Program is able and likely to deliver appropriate CVA programming to people accountably and quickly but requires significant external assistance (either through TDYs or partnerships in-country/CCD). 
**CVA programming is used sometimes.
**In-country capacity to reach 1,000 HHs concurrently with CVA programming.
</t>
  </si>
  <si>
    <t>CRS Country Program is able and increasingly likely to deliver appropriate CVA programming to people accountably and quickly but may require limited external assistance (either through TDYs or partnerships in-country/CCD). 
**CVA programming is used often.
**In-country capacity to reach 5,000 HHs concurrently with CVA programming.</t>
  </si>
  <si>
    <t>CRS Country Program is able and likely to deliver appropriate CVA programming to people accountably and quickly generally without external assistance. 
**CVA programming is used regularly and is fully integrated into response and development programming.
**In-country capacity to reach 10,000 HHs concurently with CVA programming.</t>
  </si>
  <si>
    <t>Cash Value Chain Indicators</t>
  </si>
  <si>
    <t>Assessment</t>
  </si>
  <si>
    <t>**No consideration of markets
**No FSP mapping
**No risk assessment
**Paper-based assessment tools</t>
  </si>
  <si>
    <t>**Rely on other agencies for rapid market assessment
**Ad-hoc FSP mapping
**Ad-hoc risk assessment
**Paper-based assessment tools</t>
  </si>
  <si>
    <t>**Conduct rapid market assessment
**Detailed FSP and Delivery Mechanism Mapping
**Conduct risk assessment
**Digital assessment tools</t>
  </si>
  <si>
    <t xml:space="preserve">**Conduct rapid market assessment
**FSP Capacity Assessment
**Aggregation of assessment data on CAT
**Aggregation of assessment on CAT
</t>
  </si>
  <si>
    <t>Response Analysis</t>
  </si>
  <si>
    <t xml:space="preserve">**No cash feasibility assessment
**Ad-hoc selection of delivery mechanism
**Ad-hoc transfer value
**Ad-hoc targetting
</t>
  </si>
  <si>
    <t xml:space="preserve">**Ad-hoc cash feasibility assessment
**Ad-hoc selection of delivery mechanisms
**Ad-hoc transfer value
**Ad-hoc targetting
</t>
  </si>
  <si>
    <t xml:space="preserve">**Conduct cash feasibility assessment
**Deliberate selection of delivery mechanisms
**Transfer value based on gap analysis
**Targetting based on prioritizing vulnerabilities
</t>
  </si>
  <si>
    <t>**Conduct cash feasibility assessment
**Deliberate selection of delivery mechanisms
**Transfer value based on MEB
**Targetting based on prioritizing vulnerabilities</t>
  </si>
  <si>
    <t>Set up and Implementation</t>
  </si>
  <si>
    <t xml:space="preserve">**No process for communicating with community
**Ad-hoc FSP contracting
**Ad-hoc process for registering beneficiaries
**Paper-based/Excel to store &amp; manage beneficiary data
**Ad-hoc payments of FSPs
**Ad-hoc distributions to beneficiaries
**No financial reconciliation
</t>
  </si>
  <si>
    <t xml:space="preserve">**Ad-hoc communication with community
**Ad-hoc FSP contracting
**Ad-hoc process for registering beneficiaries 
**Excel spreadsheet to store and manage beneficiary data
**Process in place for payments of FSPs
**Process in place for distributions to beneficiaries
**Process in place for financial reconciliation
</t>
  </si>
  <si>
    <t>Monitoring and Evaluation</t>
  </si>
  <si>
    <t>**No monitoring plans in place
**No program monitoring
**No market monitoring
**No evaluation</t>
  </si>
  <si>
    <t>**Ad-hoc monitoring plans in place
**Systems in place for program monitoring
**Systems in place for market monitoring
**No evaluation</t>
  </si>
  <si>
    <t xml:space="preserve">**Template of monitoring plans and reports
**Digital systems in place for program monitoring
**Digital systems in place for market monitoring
**Established Cash Indicators </t>
  </si>
  <si>
    <t xml:space="preserve">**Template of monitoring plans and reports
**Digital systems in place for program monitoring
**Digital systems in place for market monitoring
**Cash learning agenda </t>
  </si>
  <si>
    <t>Contingency Planning</t>
  </si>
  <si>
    <t>**No scenario response plans
**No diversification of FSP coverage
**No pre-crisis market mapping</t>
  </si>
  <si>
    <t>**Scenario response plans in place
**Diversification of FSP coverage
**Pre-crisis market mapping in place</t>
  </si>
  <si>
    <t>Ability to Scale CVA</t>
  </si>
  <si>
    <t xml:space="preserve">% value delivered as CVA/ total value delivered as cash, vouchers, in-kind. </t>
  </si>
  <si>
    <r>
      <t xml:space="preserve">Few (&lt;10%)                                   </t>
    </r>
    <r>
      <rPr>
        <b/>
        <sz val="11"/>
        <color indexed="8"/>
        <rFont val="Calibri"/>
        <family val="2"/>
      </rPr>
      <t xml:space="preserve"> </t>
    </r>
  </si>
  <si>
    <r>
      <t xml:space="preserve">Some (10-40%)                                                      </t>
    </r>
    <r>
      <rPr>
        <b/>
        <sz val="11"/>
        <color indexed="8"/>
        <rFont val="Calibri"/>
        <family val="2"/>
      </rPr>
      <t xml:space="preserve">                  </t>
    </r>
  </si>
  <si>
    <r>
      <t xml:space="preserve">Many (40 to 70%)                                              </t>
    </r>
    <r>
      <rPr>
        <b/>
        <sz val="11"/>
        <color indexed="8"/>
        <rFont val="Calibri"/>
        <family val="2"/>
      </rPr>
      <t xml:space="preserve"> </t>
    </r>
  </si>
  <si>
    <r>
      <t>Most (&gt;</t>
    </r>
    <r>
      <rPr>
        <sz val="11"/>
        <color indexed="8"/>
        <rFont val="Calibri"/>
        <family val="2"/>
      </rPr>
      <t xml:space="preserve">70%) </t>
    </r>
  </si>
  <si>
    <t xml:space="preserve">% of beneficiaries receiving CVA/total assisted with cash, vouchers, in-kind. </t>
  </si>
  <si>
    <t>Likelihood to Use CVA</t>
  </si>
  <si>
    <t xml:space="preserve"> % projects/programs using CVA/total projects using cash, vouchers, in-kind. </t>
  </si>
  <si>
    <t>CVA Integrated Across Sector and Phase</t>
  </si>
  <si>
    <t># of people receiving CVA disaggregated by objective</t>
  </si>
  <si>
    <t>CVA is used mainly for one objective or phase.</t>
  </si>
  <si>
    <t>CVA is used regularly in two objectives or phases.</t>
  </si>
  <si>
    <t>CVA is used regularly in three or more objectives or phases.</t>
  </si>
  <si>
    <t>CVA is regularly used across all objectives and phases.</t>
  </si>
  <si>
    <t># of people receiving CVA disaggregated by phase (response vs development)</t>
  </si>
  <si>
    <t>CVA is used mainly for one phase.</t>
  </si>
  <si>
    <t>CVA is used in both phases.</t>
  </si>
  <si>
    <t>CVA is regularly used in both phases.</t>
  </si>
  <si>
    <t>Ability to Select Appropriate Programming Options</t>
  </si>
  <si>
    <t>% projects documenting response analysis considering all modalities and justification of the choice.</t>
  </si>
  <si>
    <t>25%
Response analysis may be poor and does not systematically consider CVA or it is not documented</t>
  </si>
  <si>
    <t>75%
Activities document consideration of CVA in response analysis (or using CVA as a default response based on contingency/response plans); documentation is irregular.</t>
  </si>
  <si>
    <t xml:space="preserve">100%
Activities document adequate consideration of CVA in response analysis (or using CVA as a default response based on contingency/response plans).
</t>
  </si>
  <si>
    <t>100%
Activities consistently document adequate consideration of CVA in response analysis (or using CVA as a default response based on contingency/response plans).</t>
  </si>
  <si>
    <t xml:space="preserve">% of beneficiaries receiving reporting satisfaction with CVA programming. </t>
  </si>
  <si>
    <t xml:space="preserve">50-70% of beneficiaries receiving CVA programming regularly report dissatisfaction due to poor decision-making. </t>
  </si>
  <si>
    <t>50-70% of beneficiaries receiving CVA programming are satisfied with the assistance and state that the assistance met the intended needs. Organization does not have records showing resolution of significant complaints (inappropriate conduct, feeling unsafe, etc.).</t>
  </si>
  <si>
    <t>More than 90% of beneficiaries are satisfied with CVA programming and state that the assistance met their needs. Few significant complaints are reported, and resolution is documented.</t>
  </si>
  <si>
    <t>Accountability</t>
  </si>
  <si>
    <t>Beneficiary engagement in decision-making</t>
  </si>
  <si>
    <t>Beneficiaries' preferences are not considered in assistance.</t>
  </si>
  <si>
    <t>All beneficiaries receive the same assistance based on beneficiary consultation.</t>
  </si>
  <si>
    <t>Organization offers alternate modality/ mechanisms to ensure meaningful access for all beneficiaries.</t>
  </si>
  <si>
    <t>Interventions achieve beneficiary-centered response using a case-management approach that offers each beneficiary their choice of response option from modality/mechanism options.</t>
  </si>
  <si>
    <t xml:space="preserve">Time to complete the reconciliation after encashment    </t>
  </si>
  <si>
    <t xml:space="preserve">Personally Identifiable Information (PII) is handled or processed in compliance with  CRS data protection principles and rules. </t>
  </si>
  <si>
    <t xml:space="preserve">Weak data management and no data protection systems. </t>
  </si>
  <si>
    <t>Data management systems for cash programs are unreliably transparent and slow, and data protection measures not in place.</t>
  </si>
  <si>
    <t xml:space="preserve">Data management systems for cash programs allow for transparent reconciliation but may be slow; data protection systems may not be fully institutionalized.  </t>
  </si>
  <si>
    <t>Data and financial management systems enable timely, transparent monitoring and data protection.</t>
  </si>
  <si>
    <t xml:space="preserve">Ability to Deliver CVA Quickly
</t>
  </si>
  <si>
    <t>Amount of time between crisis affected populations being identified and money reaching their hands</t>
  </si>
  <si>
    <t>&lt;28 days (4 weeks)</t>
  </si>
  <si>
    <t>&lt;14 days (2 weeks)</t>
  </si>
  <si>
    <t>Areas</t>
  </si>
  <si>
    <t>Components</t>
  </si>
  <si>
    <t>Benchmarks (Country Level)</t>
  </si>
  <si>
    <t>Average Benchmark per Component (Country Level)</t>
  </si>
  <si>
    <t>POLICY, STRATEGY &amp; STANDARDS</t>
  </si>
  <si>
    <t xml:space="preserve">Strategic Planning </t>
  </si>
  <si>
    <t>OPERATIONS SUPPORT (FINANCE, SUPPLY CHAIN, HR etc.)</t>
  </si>
  <si>
    <t>Reconciliation is completed 4 months or more after program completion.</t>
  </si>
  <si>
    <t>Reconciliation is completed 2-4 months after encashment.</t>
  </si>
  <si>
    <t>Reconciliation is completed 2 weeks - 2 months after encashment.</t>
  </si>
  <si>
    <t>Reconciliation is completed less than two weeks after encashment.</t>
  </si>
  <si>
    <t>&lt;42 days (6 weeks)</t>
  </si>
  <si>
    <t>&gt;42 days (6 weeks)</t>
  </si>
  <si>
    <t xml:space="preserve">**Process for communicating with community
**FSP procurement process
**Digital registration system
**Excel spreadsheet to store and manage beneficiary data
**Program &amp; Operations SOPs for delivery mechanisms
</t>
  </si>
  <si>
    <t xml:space="preserve">**Process for communicating with community
**CAT integration with FSP
**CAT used as registration system
**CAT used to store and manage beneficiary data
**Program &amp; Operations SOPs for delivery mechanisms
</t>
  </si>
  <si>
    <t>Communication</t>
  </si>
  <si>
    <t>This area refers to the degree of pre-crisis planning and analysis which form the foundation of CVA preparedness as well as impacts the organizational capacity to effectively and efficiently implement cash interventions.</t>
  </si>
  <si>
    <t>CVA R2R gaps are identified and improved based on risk analysis and response strategy, and take into account the strengthening of programs, operations and local partners.</t>
  </si>
  <si>
    <t>Multi-Purpose Cash (MPC)</t>
  </si>
  <si>
    <t>Business Development</t>
  </si>
  <si>
    <t>Caritas Network</t>
  </si>
  <si>
    <t>The Country Program supports the mainstreaming and capacity development of CVA with the national and local Caritas partners.</t>
  </si>
  <si>
    <t>Country Program local and international staff are familiar with the concept and supportive of CVA as an appropriate programming option.</t>
  </si>
  <si>
    <t>Country Program local partners are familiar with the concept and supportive of CVA as an appropriate programming option.</t>
  </si>
  <si>
    <t>The Country Program has a CVA Readiness to Respond (R2R) lead.</t>
  </si>
  <si>
    <t>Financial gaps for Cash R2R activities are identified and CRS actively seeks resources to address.</t>
  </si>
  <si>
    <t>The Country Program is familiar with Know Your Customer (KYC) regulations for their country.</t>
  </si>
  <si>
    <t>The Country Program follows POL-FIN-TRE-005.04: CRS Bank and Financial Account Control &amp; Documentation Policy.</t>
  </si>
  <si>
    <t>The Country Program follows POL-FIN-TRE-005.03: CRS Bank Relationship Policy and Procedure.</t>
  </si>
  <si>
    <t>When using mobile money, the Country Program follows POL-FIN-TRE-005.09 Mobile Money Only : Mobile Money Payments Policy.</t>
  </si>
  <si>
    <t>Regional strategic plans reflect CVA goals and priorities.</t>
  </si>
  <si>
    <t>The Country Program is familiar with and follows in-country legal regulations for data privacy and protection (e.g. possibility to host data on cloud-based system, consent requirements, etc).</t>
  </si>
  <si>
    <t>CVA intervention are coordinated with local and national authorities and in line with any government requirements.</t>
  </si>
  <si>
    <t>The Country Program has a comprehensive communications strategy for consistent messaging to all stakeholders regarding CVA.</t>
  </si>
  <si>
    <t>The Country Program communicates consistently to all relevant stakeholders in support of CVA.</t>
  </si>
  <si>
    <t>The Country Program has sufficient financial service provider (FSP) contracts in place (cross-border as well as in-country FSPs) to account for various disaster scenarios and the potential for reduced capacity of FSPs due to disaster impact.</t>
  </si>
  <si>
    <t>As part of the procurement process for signing contracts with FSPs, the Country Program includes consideration of the FSPs business continuity plans in the event that their business is impacted by crisis/disaster.</t>
  </si>
  <si>
    <t>CVA-specific stocks (ex. card blanks, computer software packages) are pre-positioned for easy access during crisis.</t>
  </si>
  <si>
    <t>The Country Program is aware of and uses the CRS cash competency framework to evaluate the level of CVA capacity of their staff and partners.</t>
  </si>
  <si>
    <t>The Country Program is able to access CVA technical assistance from the Region and HQ to supplement their own capacity as needed.</t>
  </si>
  <si>
    <t>The Country Program require a comprehensive Minimum Expenditure Basket (MEB) which includes all priority needs (food, NFI, etc).</t>
  </si>
  <si>
    <t>The values outlined in the MEB are appropriate and updated on a quarterly basis.</t>
  </si>
  <si>
    <t>The Country Program leadership and business development officer have a business development strategy based on the cash response strategy, available funds and the scale of need.</t>
  </si>
  <si>
    <t>The Country Program leadership and business development officer are aware of donor attitudes and requirements related to CVA funding.</t>
  </si>
  <si>
    <t>Organizational Readiness</t>
  </si>
  <si>
    <t>Partner Readiness</t>
  </si>
  <si>
    <t>The Country Program has a plan in place for how many staff with CVA competency they need to meet their expected CVA portfolio needs.  This plan includes program as well as finance, logistics and other staff.</t>
  </si>
  <si>
    <t>The Country Program program and operations staff have CVA related competencies integrated into their Job Description and Development Plan.</t>
  </si>
  <si>
    <t>The Country Program proactively identifies relevant CVA training opportunities (external) and organizes regular CVA related training for program, operations and management staff (internal).</t>
  </si>
  <si>
    <t>The Country Program considers CVA as part of wider program interventions, including implementation of complementary programming alongside CVA where required (e.g. technical assistance and monitoring provided alongside CVA interventions with a shelter or WASH objective).</t>
  </si>
  <si>
    <t>Situational Analysis</t>
  </si>
  <si>
    <t>Program Design</t>
  </si>
  <si>
    <t>Implementation</t>
  </si>
  <si>
    <t>Monitoring, Evaluation and Learning (MEAL)</t>
  </si>
  <si>
    <t>The Country Program has a good understanding of Multi-Purpose Cash  (MPC), can articulate their position on MPC and justify its use.</t>
  </si>
  <si>
    <t>Country Program strategic plans reflect CVA goals and priorities.</t>
  </si>
  <si>
    <t>The Country Program follows POL-FIN-TRE-005.05: CRS International Electronic Banking Relationship Policy.</t>
  </si>
  <si>
    <t>The Country Program familiar with and follows ICT4D Data Privacy and Protection Guidelines in their CVA programming.  Contracts with FSPs have terms that are in alignment with the ICT4D Data Privacy and Protection Guidelines.</t>
  </si>
  <si>
    <t>Programmatic Readiness</t>
  </si>
  <si>
    <t>The Country Program has sufficient financial service provider (FSP) contracts in place covering a variety of delivery mechanisms to account for various disaster scenarios and the potential that certain delivery mechanisms may be impacted.</t>
  </si>
  <si>
    <t>The Country Program has mechanisms in place to ensure the preferences of affected populations are fully considered when  designing and implementing a CVA program.
(e.g. needs assessment includes specific questions about beneficiary access to market place, delivery modality and mechanism preferences, cash feasibility checklist tool includes beneficiary preferences, feedback during implementation is used to adjust programming, etc).</t>
  </si>
  <si>
    <t>CVA-specific concerns are addressed in beneficiary communication and accountability training, planning and materials.</t>
  </si>
  <si>
    <t>The Country Program adheres to protection procedures and services in CVA as per the CRS Protection and Gender Framework.</t>
  </si>
  <si>
    <t>The Country Program maintains transparent documentation systems which include multiple levels of authorization for transfer payment approval.</t>
  </si>
  <si>
    <t>FSP selection and contracting is based on CRS FSP selection guidance and CRS procurement principles, with the selection process well documented.</t>
  </si>
  <si>
    <t>The Country Program has regularly reviewed agreements with FSP vendors for multiple mechanisms to be able to immediately access services necessary for CVA responses.</t>
  </si>
  <si>
    <t>Regional staff are familiar with the concept and supportive of CVA as an appropriate programming option.</t>
  </si>
  <si>
    <t>CVA Integration</t>
  </si>
  <si>
    <t>The Country Program has some staff that participate in the Markets Community of Practice (COP).</t>
  </si>
  <si>
    <t xml:space="preserve">The Country Program has incorporated CVA into their priority sector tools, programming and trainings  (e.g. Shelter, WASH, DRR, livelihoods, food security, agriculture, health, basic education etc.) </t>
  </si>
  <si>
    <t>Data Collection and Management</t>
  </si>
  <si>
    <t>Data is routinely collected using mobile data collection tools.</t>
  </si>
  <si>
    <t>Digital systems are in place for program and market monitoring.</t>
  </si>
  <si>
    <t>Data on the number of people receiving CVA programming can be dissagrated by objective and phase (response/development).</t>
  </si>
  <si>
    <t>Project documents and cash transfer authorization documentation are kept in electronic &amp; paper formatting as required in accordance with CRS policy and donor requirements.</t>
  </si>
  <si>
    <t>The Country Program fully participates in local CVA coordination mechanisms (e.g. Cash Working Groups, Collaborative Cash Delivery (CCD) Network, etc).</t>
  </si>
  <si>
    <t xml:space="preserve"> </t>
  </si>
  <si>
    <t>The Country Program shares information, uses common approaches and collaborates with other CVA actors as much as possible. This includes coordinating areas of intervention, modality, and harmonizing targeting criteria and transfer values where appropriate.</t>
  </si>
  <si>
    <t>The Country Program is aware of and understands the government's position on CVA and advocates for its use.</t>
  </si>
  <si>
    <t>Reconciliation of CVA distributions is completed less than two weeks after encashment and adequately documented for an audit.</t>
  </si>
  <si>
    <t>Country Program leadership actively support CVA (Country Representative, Head of Office, Head of Programs, Head of Operations, Chief of Party, etc).</t>
  </si>
  <si>
    <t xml:space="preserve">Issues of organizational governance, ethics, leadership and institutional support are critical to an organization’s commitment to effectively promote Cash and Voucher Assistance (CVA) programmatic integrity, development, and success. 
</t>
  </si>
  <si>
    <t>Regional leadership actively support CVA (e.g. Regional Director, Deputy Regional Director of Program Quality, Deputy Regional Director of Management Quality, etc).</t>
  </si>
  <si>
    <t>Multipurpose Cash (MPC)</t>
  </si>
  <si>
    <t>Monitoring, Evaluation &amp; Learning</t>
  </si>
  <si>
    <t>Data Collection &amp; Management</t>
  </si>
  <si>
    <t>Prior to a crisis/disaster, the Country Program has developed clear priorities for capacity building with the partner (e.g. basic training on CVA, establishing clear SOPs for distribution and reconciliation, recruitment of qualified staff etc.) </t>
  </si>
  <si>
    <t>Prior to a crisis/disaster, the Country Program has assessed and understands the CVA capacity (program and operational) of local partners.</t>
  </si>
  <si>
    <t>Prior to a crisis/disaster, CVA is fully mainstreamed into templates, guidance and activities which support Hazard, Context Analysis, Monitoring &amp; Early Warning analyses.</t>
  </si>
  <si>
    <t>Prior to a crisis/disaster, CVA is fully mainstreamed into templates, guidance and activities which support scenario analysis, response strategy development and  contingency planning.</t>
  </si>
  <si>
    <t>Prior to a crisis/disaster, CVA is fully mainstreamed and built into templates, guidance and activities which support risk identification, analysis, monitoring and mitigation.</t>
  </si>
  <si>
    <t>Prior to a crisis/disaster, market mapping is in place and key markets and prices are monitored on an on-going basis pre-crisis.</t>
  </si>
  <si>
    <t>Prior to a crisis/disaster, a CVA cash feasibility assessment is conducted.</t>
  </si>
  <si>
    <t>Prior to a crisis/disaster, a mapping of FSP actors and capacity is in place.</t>
  </si>
  <si>
    <t>Prior to a crisis/disaster, a mapping of existing social protection programs that can be utilized/linked with humanitarian CVA including assessment of readiness and points of convergence is in place.</t>
  </si>
  <si>
    <t>Prior to a crisis/disaster, a mapping of other CVA actors and coordination structures is in place.</t>
  </si>
  <si>
    <t>During responses, disaggregated information is collected on priority needs and preferences for assistance, across sectors, and over time.</t>
  </si>
  <si>
    <t>During responses, market functionality and access is assessed.</t>
  </si>
  <si>
    <t>During responses, FSP options for delivering CVA are assessed and analyzed, alongside infrastructural and regulatory environment.</t>
  </si>
  <si>
    <t>During responses, operational, programmatic and contextual CVA-related risks and opportunities are analyzed and appropriate steps are taken to mitigate the risks.</t>
  </si>
  <si>
    <t>During responses, market analysis is included as a key component of response analysis, to inform the design and implementation of appropriate interventions using and supporting local markets.</t>
  </si>
  <si>
    <t>During responses, underlying and crisis related socioeconomic vulnerabilities are assessed and integrated into needs analysis.</t>
  </si>
  <si>
    <t>During responses, modality choice is informed by response analysis and feasibility analysis.</t>
  </si>
  <si>
    <t>During responses, targeting criteria are based on programme objectives, and CVA-specific considerations have been included.</t>
  </si>
  <si>
    <t>During responses, safe, accessible and effective mechanism(s) are identified to deliver CVA, based on situation analysis and size of the cash program to be delivered.</t>
  </si>
  <si>
    <t>During responses, transfer value, frequency and duration are set based on an analysis of household needs and gaps across sectors.</t>
  </si>
  <si>
    <t>During responses, key CVA-related issues and related indicators are defined to monitor at process, activity, output and outcome level.</t>
  </si>
  <si>
    <t>During responses, beneficiary registration and identification systems are appropriate to the delivery mechanism, and for the protection of personal data.</t>
  </si>
  <si>
    <t>During responses, the CVA delivery process is accessible and effective.</t>
  </si>
  <si>
    <t>During responses, CVA-specific considerations have been included in communication and accountability approaches.</t>
  </si>
  <si>
    <t>During responses, CVA-related processes/activities, outputs, and programmatic and contextual risks are monitored.</t>
  </si>
  <si>
    <t>During responses, markets are consistently monitored, beyond price monitoring.</t>
  </si>
  <si>
    <t>During responses, CVA-related outcomes are monitored.</t>
  </si>
  <si>
    <t>During responses, continuous learning is ensured through evaluation of modality choice and Value for Money.</t>
  </si>
  <si>
    <t>During responses, the Country Program disseminates learning and improves CVA programming based on the learning.</t>
  </si>
  <si>
    <t>Country Program staff and partners have been trained in and understand well CRS delivery mechanism specific guidance (or a country-level equivalent guidance).</t>
  </si>
  <si>
    <t>The Country Program is aware of CRS CVA SOPs and have adjusted them to the local context as needed (or a country-level equivalent).</t>
  </si>
  <si>
    <t>Country Program staff and partners have been trained in and understand well CRS CVA SOPs (or a country-level equivalent).</t>
  </si>
  <si>
    <t>The Country Program is aware of CRS delivery mechanism specific guidance and have adjusted them to the local context as needed (or have country-level equivalent guidance).</t>
  </si>
  <si>
    <t>The Country Program maintains loss/fraud prevention systems which includes strict separation of access to beneficiary information/ disbursement authorization procedures levels of authorization for transaction approval in accordance with policy.</t>
  </si>
  <si>
    <t>A beneficiary registration system is used to store and manage beneficiary data.</t>
  </si>
  <si>
    <t>The beneficary registration system is integrated with FSPs.</t>
  </si>
  <si>
    <t>Assessment data is aggregated on a beneficary registration system.</t>
  </si>
  <si>
    <t>CVA is routinely considered and used when appropriate across all sectoral programming (e.g. Shelter, WASH, DRR, livelihoods, food security, agriculture, health, basic education etc.) in the Country Program.</t>
  </si>
  <si>
    <t>CVA is routinely considered and used when appropriate as a delivery modality across both the response and development programming.</t>
  </si>
  <si>
    <t>Max Score Possible</t>
  </si>
  <si>
    <t>Weighted Score</t>
  </si>
  <si>
    <t>Weight (1-3)</t>
  </si>
  <si>
    <t>Percent Score for Component</t>
  </si>
  <si>
    <t>Partnerships within the Humanitarian Sector</t>
  </si>
  <si>
    <t>Overall</t>
  </si>
  <si>
    <t>Liderazgo</t>
  </si>
  <si>
    <t>Apoyo Institucional</t>
  </si>
  <si>
    <t>Calidad &amp; Rendición de Cuentas</t>
  </si>
  <si>
    <t>Colección y Manejo de Data</t>
  </si>
  <si>
    <t>Coordination with Government &amp; Other Policy Makers</t>
  </si>
  <si>
    <t>*</t>
  </si>
  <si>
    <t>The response plan is developed with inputs from community, staff, partners, governance, management and CRS technical inputs and takes into consideration preferences for CVA modality, as well as addresses topics such as protection, gender, age, disability and diversity complexities, and community capacities.</t>
  </si>
  <si>
    <t>The Country Program uses pre-audit checklist on programmatic and support functions in CVA Operations to monitor quality assurance of CVA programming.</t>
  </si>
  <si>
    <t>POE de PTE</t>
  </si>
  <si>
    <t>MEAL</t>
  </si>
  <si>
    <t>Personal</t>
  </si>
  <si>
    <t>Sistemas Financieros y Controles Internos</t>
  </si>
  <si>
    <t>Compras</t>
  </si>
  <si>
    <t>Comunicación</t>
  </si>
  <si>
    <t>Desarrollo de Propuestas</t>
  </si>
  <si>
    <t>Red de Caritas</t>
  </si>
  <si>
    <t>Sociedades con el sector Humanitario</t>
  </si>
  <si>
    <t>Gestión de Recursos</t>
  </si>
  <si>
    <t>Planificación estratégica</t>
  </si>
  <si>
    <t>Políticas &amp; Estándares</t>
  </si>
  <si>
    <t>Preparación Organizacional</t>
  </si>
  <si>
    <t>Preparación Programática</t>
  </si>
  <si>
    <t>Preparación de Socio</t>
  </si>
  <si>
    <t>Sostenibilidad Programática</t>
  </si>
  <si>
    <t>Planificación de Recuperación y Respuesta</t>
  </si>
  <si>
    <t>Integración de PTE</t>
  </si>
  <si>
    <t>Efectivo Multipropósito</t>
  </si>
  <si>
    <t>Análisis Situacional</t>
  </si>
  <si>
    <t>Análisis de Respuesta</t>
  </si>
  <si>
    <t>Diseño Programático</t>
  </si>
  <si>
    <t>Implementación</t>
  </si>
  <si>
    <t>Documentación</t>
  </si>
  <si>
    <t>Coordinación con Gobierno</t>
  </si>
  <si>
    <t>HARC Score Totals Summary</t>
  </si>
  <si>
    <t>Score Achieved</t>
  </si>
  <si>
    <t>%</t>
  </si>
  <si>
    <t>Area Score</t>
  </si>
  <si>
    <t>Component Score</t>
  </si>
  <si>
    <r>
      <t xml:space="preserve">Version: </t>
    </r>
    <r>
      <rPr>
        <b/>
        <i/>
        <sz val="11"/>
        <color indexed="8"/>
        <rFont val="Calibri"/>
        <family val="2"/>
      </rPr>
      <t xml:space="preserve">Draft 5 </t>
    </r>
    <r>
      <rPr>
        <i/>
        <sz val="11"/>
        <color indexed="8"/>
        <rFont val="Calibri"/>
        <family val="2"/>
      </rPr>
      <t>(3 Jul, 2019)</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</si>
</sst>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2">
    <font>
      <sz val="11"/>
      <color theme="1"/>
      <name val="Calibri"/>
      <family val="2"/>
    </font>
    <font>
      <sz val="11"/>
      <color indexed="8"/>
      <name val="Calibri"/>
      <family val="2"/>
    </font>
    <font>
      <i/>
      <sz val="11"/>
      <color indexed="8"/>
      <name val="Calibri"/>
      <family val="2"/>
    </font>
    <font>
      <sz val="10"/>
      <name val="Arial"/>
      <family val="2"/>
    </font>
    <font>
      <b/>
      <i/>
      <sz val="11"/>
      <color indexed="8"/>
      <name val="Calibri"/>
      <family val="2"/>
    </font>
    <font>
      <b/>
      <sz val="11"/>
      <color indexed="8"/>
      <name val="Calibri"/>
      <family val="2"/>
    </font>
    <font>
      <b/>
      <sz val="16"/>
      <color indexed="10"/>
      <name val="Calibri (Body)"/>
      <family val="0"/>
    </font>
    <font>
      <sz val="10"/>
      <name val="Calibri"/>
      <family val="2"/>
    </font>
    <font>
      <sz val="11"/>
      <color indexed="9"/>
      <name val="Calibri"/>
      <family val="2"/>
    </font>
    <font>
      <b/>
      <sz val="11"/>
      <color indexed="9"/>
      <name val="Calibri"/>
      <family val="2"/>
    </font>
    <font>
      <sz val="12"/>
      <color indexed="8"/>
      <name val="Calibri"/>
      <family val="2"/>
    </font>
    <font>
      <sz val="11"/>
      <color indexed="10"/>
      <name val="Calibri"/>
      <family val="2"/>
    </font>
    <font>
      <b/>
      <sz val="14"/>
      <color indexed="8"/>
      <name val="Calibri"/>
      <family val="2"/>
    </font>
    <font>
      <sz val="14"/>
      <color indexed="8"/>
      <name val="Calibri"/>
      <family val="2"/>
    </font>
    <font>
      <b/>
      <sz val="14"/>
      <color indexed="9"/>
      <name val="Calibri"/>
      <family val="2"/>
    </font>
    <font>
      <sz val="14"/>
      <color indexed="9"/>
      <name val="Calibri"/>
      <family val="2"/>
    </font>
    <font>
      <b/>
      <sz val="20"/>
      <color indexed="8"/>
      <name val="Calibri"/>
      <family val="2"/>
    </font>
    <font>
      <b/>
      <sz val="16"/>
      <color indexed="8"/>
      <name val="Calibri"/>
      <family val="2"/>
    </font>
    <font>
      <b/>
      <sz val="16"/>
      <name val="Calibri"/>
      <family val="2"/>
    </font>
    <font>
      <sz val="16"/>
      <color indexed="8"/>
      <name val="Calibri"/>
      <family val="2"/>
    </font>
    <font>
      <b/>
      <sz val="10"/>
      <name val="Calibri"/>
      <family val="2"/>
    </font>
    <font>
      <sz val="10"/>
      <color indexed="8"/>
      <name val="Calibri"/>
      <family val="2"/>
    </font>
    <font>
      <b/>
      <sz val="10"/>
      <color indexed="8"/>
      <name val="Calibri"/>
      <family val="2"/>
    </font>
    <font>
      <b/>
      <sz val="12"/>
      <color indexed="8"/>
      <name val="Calibri"/>
      <family val="2"/>
    </font>
    <font>
      <sz val="10.5"/>
      <color indexed="8"/>
      <name val="Calibri"/>
      <family val="2"/>
    </font>
    <font>
      <sz val="8"/>
      <color indexed="8"/>
      <name val="Calibri"/>
      <family val="2"/>
    </font>
    <font>
      <sz val="11"/>
      <name val="Calibri"/>
      <family val="2"/>
    </font>
    <font>
      <sz val="14"/>
      <name val="Calibri"/>
      <family val="2"/>
    </font>
    <font>
      <b/>
      <sz val="11"/>
      <name val="Calibri"/>
      <family val="2"/>
    </font>
    <font>
      <i/>
      <sz val="11"/>
      <color indexed="9"/>
      <name val="Calibri"/>
      <family val="2"/>
    </font>
    <font>
      <i/>
      <sz val="8"/>
      <color indexed="8"/>
      <name val="Calibri"/>
      <family val="2"/>
    </font>
    <font>
      <sz val="8"/>
      <name val="Calibri"/>
      <family val="2"/>
    </font>
    <font>
      <b/>
      <sz val="1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11"/>
      <color theme="1"/>
      <name val="Calibri"/>
      <family val="2"/>
    </font>
    <font>
      <i/>
      <sz val="11"/>
      <color theme="1"/>
      <name val="Calibri"/>
      <family val="2"/>
    </font>
    <font>
      <b/>
      <sz val="14"/>
      <color theme="1"/>
      <name val="Calibri"/>
      <family val="2"/>
    </font>
    <font>
      <sz val="14"/>
      <color theme="1"/>
      <name val="Calibri"/>
      <family val="2"/>
    </font>
    <font>
      <b/>
      <sz val="14"/>
      <color theme="0"/>
      <name val="Calibri"/>
      <family val="2"/>
    </font>
    <font>
      <sz val="14"/>
      <color theme="0"/>
      <name val="Calibri"/>
      <family val="2"/>
    </font>
    <font>
      <b/>
      <sz val="20"/>
      <color theme="1"/>
      <name val="Calibri"/>
      <family val="2"/>
    </font>
    <font>
      <b/>
      <sz val="16"/>
      <color theme="1"/>
      <name val="Calibri"/>
      <family val="2"/>
    </font>
    <font>
      <sz val="11"/>
      <color rgb="FF000000"/>
      <name val="Calibri"/>
      <family val="2"/>
    </font>
    <font>
      <sz val="16"/>
      <color rgb="FF000000"/>
      <name val="Calibri"/>
      <family val="2"/>
    </font>
    <font>
      <sz val="10"/>
      <color theme="1"/>
      <name val="Calibri"/>
      <family val="2"/>
    </font>
    <font>
      <b/>
      <sz val="10"/>
      <color rgb="FF000000"/>
      <name val="Calibri"/>
      <family val="2"/>
    </font>
    <font>
      <sz val="10"/>
      <color rgb="FF000000"/>
      <name val="Calibri"/>
      <family val="2"/>
    </font>
    <font>
      <b/>
      <sz val="12"/>
      <color theme="1"/>
      <name val="Calibri"/>
      <family val="2"/>
    </font>
    <font>
      <sz val="10.5"/>
      <color theme="1"/>
      <name val="Calibri"/>
      <family val="2"/>
    </font>
    <font>
      <sz val="8"/>
      <color theme="1"/>
      <name val="Calibri"/>
      <family val="2"/>
    </font>
    <font>
      <i/>
      <sz val="11"/>
      <color theme="0"/>
      <name val="Calibri"/>
      <family val="2"/>
    </font>
    <font>
      <sz val="16"/>
      <color theme="1"/>
      <name val="Calibri"/>
      <family val="2"/>
    </font>
    <font>
      <i/>
      <sz val="8"/>
      <color theme="1"/>
      <name val="Calibri"/>
      <family val="2"/>
    </font>
    <font>
      <b/>
      <sz val="16"/>
      <color rgb="FF00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rgb="FF7030A0"/>
        <bgColor indexed="64"/>
      </patternFill>
    </fill>
    <fill>
      <patternFill patternType="solid">
        <fgColor rgb="FFFFC000"/>
        <bgColor indexed="64"/>
      </patternFill>
    </fill>
    <fill>
      <patternFill patternType="solid">
        <fgColor theme="3"/>
        <bgColor indexed="64"/>
      </patternFill>
    </fill>
    <fill>
      <patternFill patternType="solid">
        <fgColor theme="6" tint="-0.2499700039625167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4FFC0"/>
        <bgColor indexed="64"/>
      </patternFill>
    </fill>
    <fill>
      <patternFill patternType="solid">
        <fgColor rgb="FFC2D69B"/>
        <bgColor indexed="64"/>
      </patternFill>
    </fill>
    <fill>
      <patternFill patternType="solid">
        <fgColor rgb="FF92D050"/>
        <bgColor indexed="64"/>
      </patternFill>
    </fill>
    <fill>
      <patternFill patternType="solid">
        <fgColor rgb="FF00B050"/>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24997000396251678"/>
        <bgColor indexed="64"/>
      </patternFill>
    </fill>
    <fill>
      <patternFill patternType="solid">
        <fgColor theme="3" tint="-0.24997000396251678"/>
        <bgColor indexed="64"/>
      </patternFill>
    </fill>
    <fill>
      <patternFill patternType="solid">
        <fgColor theme="0" tint="-0.3499799966812134"/>
        <bgColor indexed="64"/>
      </patternFill>
    </fill>
    <fill>
      <patternFill patternType="solid">
        <fgColor theme="3" tint="0.799979984760284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medium"/>
      <bottom/>
    </border>
    <border>
      <left/>
      <right/>
      <top/>
      <bottom style="medium"/>
    </border>
    <border>
      <left style="medium"/>
      <right style="medium"/>
      <top style="medium"/>
      <bottom style="medium"/>
    </border>
    <border>
      <left/>
      <right/>
      <top style="thin"/>
      <bottom style="thin"/>
    </border>
    <border>
      <left style="medium"/>
      <right style="medium"/>
      <top style="medium"/>
      <bottom/>
    </border>
    <border>
      <left style="medium"/>
      <right style="medium"/>
      <top/>
      <bottom style="medium"/>
    </border>
    <border>
      <left style="medium"/>
      <right style="medium"/>
      <top/>
      <bottom/>
    </border>
    <border>
      <left style="medium"/>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style="medium"/>
      <bottom style="thin"/>
    </border>
    <border>
      <left style="thin"/>
      <right style="medium"/>
      <top style="thin"/>
      <bottom style="thin"/>
    </border>
    <border>
      <left style="thin"/>
      <right style="medium"/>
      <top/>
      <bottom/>
    </border>
    <border>
      <left style="thin"/>
      <right style="medium"/>
      <top style="thin"/>
      <bottom style="medium"/>
    </border>
    <border>
      <left style="thin"/>
      <right style="thin"/>
      <top style="medium"/>
      <bottom style="thin"/>
    </border>
    <border>
      <left/>
      <right/>
      <top style="medium"/>
      <bottom style="thin"/>
    </border>
    <border>
      <left style="thin"/>
      <right style="medium"/>
      <top style="medium"/>
      <bottom style="thin"/>
    </border>
    <border>
      <left style="medium"/>
      <right/>
      <top/>
      <bottom style="medium"/>
    </border>
    <border>
      <left style="medium"/>
      <right style="thin"/>
      <top style="thin"/>
      <bottom style="medium"/>
    </border>
    <border>
      <left style="thin"/>
      <right style="thin"/>
      <top style="thin"/>
      <bottom style="medium"/>
    </border>
    <border>
      <left style="thin"/>
      <right style="thin"/>
      <top/>
      <bottom/>
    </border>
    <border>
      <left/>
      <right style="medium"/>
      <top/>
      <bottom style="medium"/>
    </border>
    <border>
      <left style="thin"/>
      <right style="thin"/>
      <top/>
      <bottom style="medium"/>
    </border>
    <border>
      <left/>
      <right style="thin"/>
      <top style="medium"/>
      <bottom/>
    </border>
    <border>
      <left/>
      <right style="thin"/>
      <top/>
      <bottom style="medium"/>
    </border>
    <border>
      <left style="thin"/>
      <right/>
      <top style="medium"/>
      <bottom/>
    </border>
    <border>
      <left style="thin"/>
      <right/>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0" fontId="0" fillId="0" borderId="0">
      <alignment/>
      <protection/>
    </xf>
    <xf numFmtId="0" fontId="3"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32">
    <xf numFmtId="0" fontId="0" fillId="0" borderId="0" xfId="0" applyFont="1" applyAlignment="1">
      <alignment/>
    </xf>
    <xf numFmtId="164" fontId="60" fillId="0" borderId="0" xfId="0" applyNumberFormat="1" applyFont="1" applyAlignment="1">
      <alignment/>
    </xf>
    <xf numFmtId="0" fontId="6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60" fillId="0" borderId="0" xfId="0" applyFont="1" applyFill="1" applyAlignment="1">
      <alignment/>
    </xf>
    <xf numFmtId="0" fontId="60" fillId="0" borderId="0" xfId="0" applyFont="1" applyFill="1" applyAlignment="1">
      <alignment horizontal="left" vertical="top"/>
    </xf>
    <xf numFmtId="0" fontId="60" fillId="0" borderId="0" xfId="0" applyFont="1" applyAlignment="1">
      <alignment horizontal="center"/>
    </xf>
    <xf numFmtId="0" fontId="0" fillId="0" borderId="0" xfId="0" applyAlignment="1">
      <alignment horizontal="center" vertical="top"/>
    </xf>
    <xf numFmtId="0" fontId="62" fillId="0" borderId="0" xfId="0" applyFont="1" applyAlignment="1">
      <alignment/>
    </xf>
    <xf numFmtId="0" fontId="63" fillId="0" borderId="0" xfId="0" applyFont="1" applyAlignment="1">
      <alignment/>
    </xf>
    <xf numFmtId="0" fontId="0" fillId="0" borderId="10" xfId="0" applyBorder="1" applyAlignment="1">
      <alignment horizontal="center" vertical="center"/>
    </xf>
    <xf numFmtId="164" fontId="62" fillId="0" borderId="0" xfId="0" applyNumberFormat="1" applyFont="1" applyAlignment="1">
      <alignment/>
    </xf>
    <xf numFmtId="0" fontId="0" fillId="0" borderId="0" xfId="0" applyAlignment="1">
      <alignment/>
    </xf>
    <xf numFmtId="0" fontId="0" fillId="0" borderId="0" xfId="0" applyAlignment="1">
      <alignment wrapText="1"/>
    </xf>
    <xf numFmtId="0" fontId="0" fillId="0" borderId="0" xfId="0" applyFill="1" applyAlignment="1">
      <alignment/>
    </xf>
    <xf numFmtId="0" fontId="0" fillId="0" borderId="0" xfId="0" applyFont="1" applyAlignment="1">
      <alignment/>
    </xf>
    <xf numFmtId="0" fontId="0" fillId="0" borderId="0" xfId="0" applyBorder="1" applyAlignment="1">
      <alignment/>
    </xf>
    <xf numFmtId="0" fontId="64" fillId="0" borderId="0" xfId="0" applyFont="1" applyAlignment="1">
      <alignment/>
    </xf>
    <xf numFmtId="0" fontId="60"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center" vertical="center"/>
    </xf>
    <xf numFmtId="0" fontId="0" fillId="34" borderId="0" xfId="0" applyFill="1" applyAlignment="1">
      <alignment/>
    </xf>
    <xf numFmtId="0" fontId="60" fillId="33" borderId="0" xfId="0" applyFont="1" applyFill="1" applyAlignment="1">
      <alignment horizontal="left" vertical="top"/>
    </xf>
    <xf numFmtId="0" fontId="0" fillId="33" borderId="0" xfId="0" applyFill="1" applyAlignment="1">
      <alignment horizontal="left" vertical="top"/>
    </xf>
    <xf numFmtId="0" fontId="60" fillId="0" borderId="0" xfId="0" applyFont="1" applyFill="1" applyAlignment="1">
      <alignment horizontal="center"/>
    </xf>
    <xf numFmtId="0" fontId="60" fillId="33" borderId="0" xfId="0" applyFont="1" applyFill="1" applyAlignment="1">
      <alignment horizontal="center"/>
    </xf>
    <xf numFmtId="0" fontId="60" fillId="33" borderId="0" xfId="0" applyFont="1" applyFill="1" applyAlignment="1">
      <alignment horizontal="center" vertical="top"/>
    </xf>
    <xf numFmtId="0" fontId="60" fillId="0" borderId="0" xfId="0" applyFont="1" applyAlignment="1">
      <alignment horizontal="center" vertical="top"/>
    </xf>
    <xf numFmtId="0" fontId="60" fillId="0" borderId="0" xfId="0" applyFont="1" applyAlignment="1">
      <alignment vertical="top"/>
    </xf>
    <xf numFmtId="0" fontId="65" fillId="0" borderId="0" xfId="0" applyFont="1" applyFill="1" applyAlignment="1">
      <alignment/>
    </xf>
    <xf numFmtId="0" fontId="65" fillId="0" borderId="0" xfId="0" applyFont="1" applyAlignment="1">
      <alignment/>
    </xf>
    <xf numFmtId="0" fontId="0" fillId="0" borderId="0" xfId="0" applyAlignment="1">
      <alignment horizontal="left"/>
    </xf>
    <xf numFmtId="0" fontId="66" fillId="35" borderId="0" xfId="0" applyFont="1" applyFill="1" applyAlignment="1">
      <alignment/>
    </xf>
    <xf numFmtId="0" fontId="66" fillId="35" borderId="0" xfId="0" applyFont="1" applyFill="1" applyAlignment="1">
      <alignment horizontal="center"/>
    </xf>
    <xf numFmtId="0" fontId="67" fillId="35" borderId="0" xfId="0" applyFont="1" applyFill="1" applyAlignment="1">
      <alignment/>
    </xf>
    <xf numFmtId="0" fontId="64" fillId="36" borderId="0" xfId="0" applyFont="1" applyFill="1" applyAlignment="1">
      <alignment horizontal="center"/>
    </xf>
    <xf numFmtId="0" fontId="66" fillId="36" borderId="0" xfId="0" applyFont="1" applyFill="1" applyAlignment="1">
      <alignment/>
    </xf>
    <xf numFmtId="0" fontId="66" fillId="36" borderId="0" xfId="0" applyFont="1" applyFill="1" applyAlignment="1">
      <alignment horizontal="center"/>
    </xf>
    <xf numFmtId="0" fontId="66" fillId="36" borderId="0" xfId="0" applyFont="1" applyFill="1" applyAlignment="1">
      <alignment/>
    </xf>
    <xf numFmtId="0" fontId="65" fillId="35" borderId="0" xfId="0" applyFont="1" applyFill="1" applyAlignment="1">
      <alignment horizontal="center"/>
    </xf>
    <xf numFmtId="0" fontId="65" fillId="35" borderId="0" xfId="0" applyFont="1" applyFill="1" applyAlignment="1">
      <alignment horizontal="center" vertical="center"/>
    </xf>
    <xf numFmtId="0" fontId="64" fillId="36" borderId="0" xfId="0" applyFont="1" applyFill="1" applyAlignment="1">
      <alignment horizontal="center" vertical="center"/>
    </xf>
    <xf numFmtId="0" fontId="66" fillId="37" borderId="0" xfId="0" applyFont="1" applyFill="1" applyAlignment="1">
      <alignment/>
    </xf>
    <xf numFmtId="0" fontId="66" fillId="38" borderId="0" xfId="0" applyFont="1" applyFill="1" applyAlignment="1">
      <alignment/>
    </xf>
    <xf numFmtId="0" fontId="67" fillId="38" borderId="0" xfId="0" applyFont="1" applyFill="1" applyAlignment="1">
      <alignment horizontal="center"/>
    </xf>
    <xf numFmtId="0" fontId="45" fillId="38" borderId="0" xfId="0" applyFont="1" applyFill="1" applyAlignment="1">
      <alignment/>
    </xf>
    <xf numFmtId="0" fontId="68" fillId="0" borderId="0" xfId="0" applyFont="1" applyAlignment="1">
      <alignment/>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0" fillId="0" borderId="0" xfId="0" applyFill="1" applyBorder="1" applyAlignment="1">
      <alignment horizontal="left" vertical="top" wrapText="1"/>
    </xf>
    <xf numFmtId="164" fontId="0" fillId="0" borderId="0" xfId="0" applyNumberFormat="1" applyFill="1" applyBorder="1" applyAlignment="1">
      <alignment horizontal="left" vertical="top" wrapText="1"/>
    </xf>
    <xf numFmtId="0" fontId="0" fillId="0" borderId="0" xfId="0" applyFill="1" applyAlignment="1">
      <alignment horizontal="left"/>
    </xf>
    <xf numFmtId="0" fontId="69" fillId="0" borderId="0" xfId="0" applyFont="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67" fillId="37" borderId="0" xfId="0" applyFont="1" applyFill="1" applyAlignment="1">
      <alignment horizontal="center" vertical="center"/>
    </xf>
    <xf numFmtId="0" fontId="67" fillId="38" borderId="0" xfId="0" applyFont="1" applyFill="1" applyAlignment="1">
      <alignment horizontal="center" vertical="center"/>
    </xf>
    <xf numFmtId="0" fontId="0" fillId="0" borderId="0" xfId="0" applyFill="1" applyBorder="1" applyAlignment="1">
      <alignment horizontal="center" vertical="center" wrapText="1"/>
    </xf>
    <xf numFmtId="0" fontId="0" fillId="0" borderId="11" xfId="0" applyBorder="1" applyAlignment="1">
      <alignment horizontal="center" vertical="center"/>
    </xf>
    <xf numFmtId="164" fontId="0" fillId="0" borderId="0" xfId="0" applyNumberFormat="1" applyFill="1" applyBorder="1" applyAlignment="1">
      <alignment horizontal="center" vertical="center" wrapText="1"/>
    </xf>
    <xf numFmtId="0" fontId="60" fillId="0" borderId="0" xfId="0" applyFont="1" applyAlignment="1">
      <alignment horizontal="center" vertical="center"/>
    </xf>
    <xf numFmtId="1" fontId="0" fillId="0" borderId="10" xfId="0" applyNumberFormat="1" applyBorder="1" applyAlignment="1">
      <alignment horizontal="center" vertical="center"/>
    </xf>
    <xf numFmtId="1" fontId="0" fillId="0" borderId="10" xfId="0" applyNumberFormat="1" applyBorder="1" applyAlignment="1">
      <alignment horizontal="center" vertical="center" wrapText="1"/>
    </xf>
    <xf numFmtId="1" fontId="0" fillId="0" borderId="11" xfId="0" applyNumberFormat="1" applyBorder="1" applyAlignment="1">
      <alignment horizontal="center" vertical="center"/>
    </xf>
    <xf numFmtId="1" fontId="45" fillId="0" borderId="0" xfId="0" applyNumberFormat="1" applyFont="1" applyBorder="1" applyAlignment="1" applyProtection="1">
      <alignment horizontal="center" vertical="center"/>
      <protection hidden="1"/>
    </xf>
    <xf numFmtId="0" fontId="70" fillId="0" borderId="0" xfId="0" applyFont="1" applyFill="1" applyBorder="1" applyAlignment="1">
      <alignment/>
    </xf>
    <xf numFmtId="0" fontId="70" fillId="0" borderId="0" xfId="0" applyFont="1" applyBorder="1" applyAlignment="1">
      <alignment/>
    </xf>
    <xf numFmtId="0" fontId="70" fillId="0" borderId="0" xfId="0" applyFont="1" applyAlignment="1">
      <alignment/>
    </xf>
    <xf numFmtId="0" fontId="18" fillId="0" borderId="0" xfId="0" applyFont="1" applyFill="1" applyBorder="1" applyAlignment="1">
      <alignment horizontal="center" vertical="top" wrapText="1"/>
    </xf>
    <xf numFmtId="0" fontId="18" fillId="39" borderId="11" xfId="0" applyFont="1" applyFill="1" applyBorder="1" applyAlignment="1">
      <alignment horizontal="center" vertical="top" wrapText="1"/>
    </xf>
    <xf numFmtId="0" fontId="71" fillId="0" borderId="0" xfId="0" applyFont="1" applyFill="1" applyBorder="1" applyAlignment="1">
      <alignment/>
    </xf>
    <xf numFmtId="0" fontId="20" fillId="0" borderId="0" xfId="0" applyFont="1" applyFill="1" applyBorder="1" applyAlignment="1">
      <alignment horizontal="left" vertical="top" wrapText="1"/>
    </xf>
    <xf numFmtId="0" fontId="20" fillId="40" borderId="12" xfId="0" applyFont="1" applyFill="1" applyBorder="1" applyAlignment="1">
      <alignment vertical="top" wrapText="1"/>
    </xf>
    <xf numFmtId="0" fontId="20" fillId="40" borderId="13" xfId="0" applyFont="1" applyFill="1" applyBorder="1" applyAlignment="1">
      <alignment horizontal="left" vertical="top" wrapText="1"/>
    </xf>
    <xf numFmtId="0" fontId="72" fillId="41" borderId="11" xfId="0" applyFont="1" applyFill="1" applyBorder="1" applyAlignment="1">
      <alignment horizontal="left" vertical="top" wrapText="1"/>
    </xf>
    <xf numFmtId="0" fontId="72" fillId="42" borderId="11" xfId="0" applyFont="1" applyFill="1" applyBorder="1" applyAlignment="1">
      <alignment horizontal="left" vertical="top" wrapText="1"/>
    </xf>
    <xf numFmtId="0" fontId="72" fillId="43" borderId="11" xfId="0" applyFont="1" applyFill="1" applyBorder="1" applyAlignment="1">
      <alignment horizontal="left" vertical="top" wrapText="1"/>
    </xf>
    <xf numFmtId="0" fontId="72" fillId="44" borderId="11" xfId="0" applyFont="1" applyFill="1" applyBorder="1" applyAlignment="1">
      <alignment horizontal="left" vertical="top" wrapText="1"/>
    </xf>
    <xf numFmtId="0" fontId="20" fillId="40" borderId="13" xfId="0" applyFont="1" applyFill="1" applyBorder="1" applyAlignment="1">
      <alignment vertical="top" wrapText="1"/>
    </xf>
    <xf numFmtId="0" fontId="20" fillId="45" borderId="10" xfId="0" applyFont="1" applyFill="1" applyBorder="1" applyAlignment="1">
      <alignment horizontal="left" vertical="top" wrapText="1"/>
    </xf>
    <xf numFmtId="0" fontId="7" fillId="41" borderId="10" xfId="0" applyFont="1" applyFill="1" applyBorder="1" applyAlignment="1">
      <alignment horizontal="left" vertical="top" wrapText="1"/>
    </xf>
    <xf numFmtId="0" fontId="7" fillId="42" borderId="10" xfId="0" applyFont="1" applyFill="1" applyBorder="1" applyAlignment="1">
      <alignment horizontal="left" vertical="top" wrapText="1"/>
    </xf>
    <xf numFmtId="0" fontId="7" fillId="43" borderId="10" xfId="0" applyFont="1" applyFill="1" applyBorder="1" applyAlignment="1">
      <alignment horizontal="left" vertical="top" wrapText="1"/>
    </xf>
    <xf numFmtId="0" fontId="7" fillId="44" borderId="10" xfId="0" applyFont="1" applyFill="1" applyBorder="1" applyAlignment="1">
      <alignment horizontal="left" vertical="top" wrapText="1"/>
    </xf>
    <xf numFmtId="0" fontId="20" fillId="45" borderId="14" xfId="0" applyFont="1" applyFill="1" applyBorder="1" applyAlignment="1">
      <alignment horizontal="left" vertical="top" wrapText="1"/>
    </xf>
    <xf numFmtId="0" fontId="7" fillId="41" borderId="15" xfId="0" applyFont="1" applyFill="1" applyBorder="1" applyAlignment="1">
      <alignment horizontal="left" vertical="top" wrapText="1"/>
    </xf>
    <xf numFmtId="0" fontId="7" fillId="42" borderId="16" xfId="0" applyFont="1" applyFill="1" applyBorder="1" applyAlignment="1">
      <alignment horizontal="left" vertical="top" wrapText="1"/>
    </xf>
    <xf numFmtId="0" fontId="7" fillId="43" borderId="16" xfId="0" applyFont="1" applyFill="1" applyBorder="1" applyAlignment="1">
      <alignment horizontal="left" vertical="top" wrapText="1"/>
    </xf>
    <xf numFmtId="0" fontId="7" fillId="44" borderId="14" xfId="0" applyFont="1" applyFill="1" applyBorder="1" applyAlignment="1">
      <alignment horizontal="left" vertical="top" wrapText="1"/>
    </xf>
    <xf numFmtId="0" fontId="20" fillId="45" borderId="10" xfId="0" applyFont="1" applyFill="1" applyBorder="1" applyAlignment="1">
      <alignment horizontal="center" vertical="center" wrapText="1"/>
    </xf>
    <xf numFmtId="0" fontId="20" fillId="46" borderId="17" xfId="0" applyFont="1" applyFill="1" applyBorder="1" applyAlignment="1">
      <alignment horizontal="left" vertical="top" wrapText="1"/>
    </xf>
    <xf numFmtId="0" fontId="7" fillId="41" borderId="18" xfId="0" applyFont="1" applyFill="1" applyBorder="1" applyAlignment="1">
      <alignment horizontal="left" vertical="top" wrapText="1"/>
    </xf>
    <xf numFmtId="0" fontId="7" fillId="42" borderId="19" xfId="0" applyFont="1" applyFill="1" applyBorder="1" applyAlignment="1">
      <alignment horizontal="left" vertical="top" wrapText="1"/>
    </xf>
    <xf numFmtId="0" fontId="7" fillId="43" borderId="19" xfId="0" applyFont="1" applyFill="1" applyBorder="1" applyAlignment="1">
      <alignment horizontal="left" vertical="top" wrapText="1"/>
    </xf>
    <xf numFmtId="0" fontId="7" fillId="44" borderId="17" xfId="0" applyFont="1" applyFill="1" applyBorder="1" applyAlignment="1">
      <alignment horizontal="left" vertical="top" wrapText="1"/>
    </xf>
    <xf numFmtId="0" fontId="20" fillId="45" borderId="17" xfId="0" applyFont="1" applyFill="1" applyBorder="1" applyAlignment="1">
      <alignment horizontal="left" vertical="top" wrapText="1"/>
    </xf>
    <xf numFmtId="0" fontId="7" fillId="44" borderId="19" xfId="0" applyFont="1" applyFill="1" applyBorder="1" applyAlignment="1">
      <alignment horizontal="left" vertical="top" wrapText="1"/>
    </xf>
    <xf numFmtId="0" fontId="61" fillId="0" borderId="0" xfId="0" applyFont="1" applyAlignment="1">
      <alignment horizontal="left" vertical="center"/>
    </xf>
    <xf numFmtId="0" fontId="73" fillId="45" borderId="17" xfId="0" applyFont="1" applyFill="1" applyBorder="1" applyAlignment="1">
      <alignment vertical="top" wrapText="1"/>
    </xf>
    <xf numFmtId="0" fontId="73" fillId="47" borderId="17" xfId="0" applyFont="1" applyFill="1" applyBorder="1" applyAlignment="1">
      <alignment vertical="top" wrapText="1"/>
    </xf>
    <xf numFmtId="0" fontId="61" fillId="0" borderId="0" xfId="0" applyFont="1" applyFill="1" applyAlignment="1">
      <alignment vertical="center"/>
    </xf>
    <xf numFmtId="0" fontId="7" fillId="41" borderId="18" xfId="0" applyFont="1" applyFill="1" applyBorder="1" applyAlignment="1">
      <alignment horizontal="left" vertical="top" wrapText="1"/>
    </xf>
    <xf numFmtId="0" fontId="73" fillId="48" borderId="17" xfId="0" applyFont="1" applyFill="1" applyBorder="1" applyAlignment="1">
      <alignment vertical="top" wrapText="1"/>
    </xf>
    <xf numFmtId="0" fontId="7" fillId="43"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4" fillId="0" borderId="0" xfId="0" applyFont="1" applyFill="1" applyBorder="1" applyAlignment="1">
      <alignment/>
    </xf>
    <xf numFmtId="0" fontId="0" fillId="0" borderId="0" xfId="0" applyAlignment="1">
      <alignment vertical="top"/>
    </xf>
    <xf numFmtId="0" fontId="0" fillId="0" borderId="0" xfId="0" applyFill="1" applyAlignment="1">
      <alignment vertical="top"/>
    </xf>
    <xf numFmtId="0" fontId="63" fillId="0" borderId="0" xfId="0" applyFont="1" applyAlignment="1">
      <alignment vertical="top"/>
    </xf>
    <xf numFmtId="0" fontId="75" fillId="49" borderId="10" xfId="0" applyFont="1" applyFill="1" applyBorder="1" applyAlignment="1">
      <alignment horizontal="left" vertical="center"/>
    </xf>
    <xf numFmtId="0" fontId="75" fillId="0" borderId="10" xfId="0" applyFont="1" applyBorder="1" applyAlignment="1">
      <alignment horizontal="center" vertical="center"/>
    </xf>
    <xf numFmtId="0" fontId="0" fillId="0" borderId="0" xfId="0" applyBorder="1" applyAlignment="1">
      <alignment vertical="top"/>
    </xf>
    <xf numFmtId="0" fontId="0" fillId="34" borderId="0" xfId="0" applyFill="1" applyAlignment="1">
      <alignment vertical="top"/>
    </xf>
    <xf numFmtId="0" fontId="62" fillId="0" borderId="0" xfId="0" applyFont="1" applyFill="1" applyAlignment="1">
      <alignment/>
    </xf>
    <xf numFmtId="0" fontId="0" fillId="0" borderId="0" xfId="0" applyFill="1" applyBorder="1" applyAlignment="1">
      <alignment horizontal="left" vertical="top"/>
    </xf>
    <xf numFmtId="164" fontId="60" fillId="0" borderId="0" xfId="0" applyNumberFormat="1" applyFont="1" applyFill="1" applyAlignment="1">
      <alignment/>
    </xf>
    <xf numFmtId="0" fontId="0" fillId="0" borderId="0" xfId="0" applyAlignment="1">
      <alignment horizontal="center" vertical="top" wrapText="1"/>
    </xf>
    <xf numFmtId="0" fontId="0" fillId="0" borderId="0" xfId="0" applyFill="1" applyAlignment="1">
      <alignment horizontal="center" vertical="top" wrapText="1"/>
    </xf>
    <xf numFmtId="0" fontId="65" fillId="0" borderId="0" xfId="0" applyFont="1" applyAlignment="1">
      <alignment horizontal="center" vertical="top" wrapText="1"/>
    </xf>
    <xf numFmtId="0" fontId="76" fillId="0" borderId="0" xfId="0" applyFont="1" applyAlignment="1">
      <alignment/>
    </xf>
    <xf numFmtId="1" fontId="60" fillId="50" borderId="0" xfId="0" applyNumberFormat="1" applyFont="1" applyFill="1" applyAlignment="1" applyProtection="1">
      <alignment horizontal="center" vertical="center"/>
      <protection hidden="1"/>
    </xf>
    <xf numFmtId="0" fontId="0" fillId="33" borderId="0" xfId="0" applyFill="1" applyAlignment="1">
      <alignment horizontal="center" vertical="center" wrapText="1"/>
    </xf>
    <xf numFmtId="0" fontId="65" fillId="35" borderId="0" xfId="0" applyFont="1" applyFill="1" applyAlignment="1">
      <alignment horizontal="center" vertical="center" wrapText="1"/>
    </xf>
    <xf numFmtId="0" fontId="0" fillId="0" borderId="0" xfId="0" applyFill="1" applyAlignment="1">
      <alignment wrapText="1"/>
    </xf>
    <xf numFmtId="0" fontId="0" fillId="33" borderId="0" xfId="0" applyFill="1" applyAlignment="1">
      <alignment wrapText="1"/>
    </xf>
    <xf numFmtId="0" fontId="76" fillId="0" borderId="0" xfId="0" applyFont="1" applyAlignment="1">
      <alignment wrapText="1"/>
    </xf>
    <xf numFmtId="0" fontId="0" fillId="0" borderId="0" xfId="0" applyFill="1" applyAlignment="1">
      <alignment horizontal="center" wrapText="1"/>
    </xf>
    <xf numFmtId="0" fontId="77" fillId="0" borderId="0" xfId="0" applyFont="1" applyFill="1" applyBorder="1" applyAlignment="1">
      <alignment wrapText="1"/>
    </xf>
    <xf numFmtId="0" fontId="77" fillId="0" borderId="0" xfId="0" applyFont="1" applyFill="1" applyAlignment="1">
      <alignment wrapText="1"/>
    </xf>
    <xf numFmtId="0" fontId="45" fillId="37" borderId="0" xfId="0" applyFont="1" applyFill="1" applyAlignment="1">
      <alignment wrapText="1"/>
    </xf>
    <xf numFmtId="1" fontId="26" fillId="0" borderId="10" xfId="0" applyNumberFormat="1" applyFont="1" applyBorder="1" applyAlignment="1">
      <alignment horizontal="center" vertical="center"/>
    </xf>
    <xf numFmtId="0" fontId="26" fillId="0" borderId="0" xfId="0" applyFont="1" applyAlignment="1">
      <alignment horizontal="center" vertical="center"/>
    </xf>
    <xf numFmtId="1" fontId="26" fillId="0" borderId="11" xfId="0" applyNumberFormat="1" applyFont="1" applyBorder="1" applyAlignment="1">
      <alignment horizontal="center" vertical="center"/>
    </xf>
    <xf numFmtId="0" fontId="26" fillId="0" borderId="10" xfId="0" applyFont="1" applyBorder="1" applyAlignment="1">
      <alignment horizontal="center" vertical="center"/>
    </xf>
    <xf numFmtId="0" fontId="26" fillId="33" borderId="0" xfId="0" applyFont="1" applyFill="1" applyAlignment="1">
      <alignment horizontal="center" vertical="center"/>
    </xf>
    <xf numFmtId="0" fontId="27" fillId="38" borderId="0" xfId="0" applyFont="1" applyFill="1" applyAlignment="1">
      <alignment horizontal="center" vertical="center"/>
    </xf>
    <xf numFmtId="0" fontId="26" fillId="0" borderId="0" xfId="0" applyFont="1" applyFill="1" applyBorder="1" applyAlignment="1">
      <alignment horizontal="center" vertical="center" wrapText="1"/>
    </xf>
    <xf numFmtId="0" fontId="28" fillId="0" borderId="0" xfId="0" applyFont="1" applyAlignment="1">
      <alignment horizontal="center" vertical="center"/>
    </xf>
    <xf numFmtId="1" fontId="26" fillId="0" borderId="0" xfId="0" applyNumberFormat="1" applyFont="1" applyBorder="1" applyAlignment="1" applyProtection="1">
      <alignment horizontal="center" vertical="center"/>
      <protection hidden="1"/>
    </xf>
    <xf numFmtId="9" fontId="0" fillId="0" borderId="0" xfId="62" applyFont="1" applyAlignment="1">
      <alignment horizontal="center" vertical="center"/>
    </xf>
    <xf numFmtId="9" fontId="0" fillId="33" borderId="0" xfId="62" applyFont="1" applyFill="1" applyAlignment="1">
      <alignment horizontal="center" vertical="center"/>
    </xf>
    <xf numFmtId="9" fontId="67" fillId="38" borderId="0" xfId="62" applyFont="1" applyFill="1" applyAlignment="1">
      <alignment horizontal="center" vertical="center"/>
    </xf>
    <xf numFmtId="9" fontId="0" fillId="0" borderId="0" xfId="62" applyFont="1" applyFill="1" applyBorder="1" applyAlignment="1">
      <alignment horizontal="center" vertical="center" wrapText="1"/>
    </xf>
    <xf numFmtId="9" fontId="60" fillId="0" borderId="0" xfId="62" applyFont="1" applyAlignment="1">
      <alignment horizontal="center" vertical="center"/>
    </xf>
    <xf numFmtId="9" fontId="45" fillId="0" borderId="0" xfId="62" applyFont="1" applyBorder="1" applyAlignment="1" applyProtection="1">
      <alignment horizontal="center" vertical="center"/>
      <protection hidden="1"/>
    </xf>
    <xf numFmtId="9" fontId="28" fillId="0" borderId="0" xfId="62" applyFont="1" applyAlignment="1">
      <alignment horizontal="center" vertical="center"/>
    </xf>
    <xf numFmtId="0" fontId="0" fillId="0" borderId="10" xfId="0" applyBorder="1" applyAlignment="1">
      <alignment vertical="top" wrapText="1"/>
    </xf>
    <xf numFmtId="0" fontId="0" fillId="0" borderId="10" xfId="0" applyFill="1" applyBorder="1" applyAlignment="1">
      <alignment vertical="top" wrapText="1"/>
    </xf>
    <xf numFmtId="0" fontId="26" fillId="0" borderId="10" xfId="55" applyNumberFormat="1" applyFont="1" applyBorder="1" applyAlignment="1" applyProtection="1">
      <alignment horizontal="left" vertical="top" wrapText="1"/>
      <protection locked="0"/>
    </xf>
    <xf numFmtId="0" fontId="26" fillId="0" borderId="10" xfId="55" applyNumberFormat="1" applyFont="1" applyFill="1" applyBorder="1" applyAlignment="1" applyProtection="1">
      <alignment horizontal="left" vertical="top" wrapText="1"/>
      <protection locked="0"/>
    </xf>
    <xf numFmtId="0" fontId="26" fillId="0" borderId="11" xfId="55" applyNumberFormat="1" applyFont="1" applyFill="1" applyBorder="1" applyAlignment="1" applyProtection="1">
      <alignment horizontal="left" vertical="top" wrapText="1"/>
      <protection locked="0"/>
    </xf>
    <xf numFmtId="0" fontId="26" fillId="0" borderId="11" xfId="0" applyFont="1" applyBorder="1" applyAlignment="1">
      <alignment horizontal="center" vertical="center"/>
    </xf>
    <xf numFmtId="0" fontId="60" fillId="0" borderId="20" xfId="0" applyFont="1" applyBorder="1" applyAlignment="1">
      <alignment horizontal="center"/>
    </xf>
    <xf numFmtId="0" fontId="0" fillId="0" borderId="21" xfId="0" applyBorder="1" applyAlignment="1">
      <alignment/>
    </xf>
    <xf numFmtId="0" fontId="60" fillId="0" borderId="22" xfId="0" applyFont="1" applyBorder="1" applyAlignment="1">
      <alignment horizontal="center"/>
    </xf>
    <xf numFmtId="0" fontId="60" fillId="0" borderId="23" xfId="0" applyFont="1" applyBorder="1" applyAlignment="1">
      <alignment horizontal="center"/>
    </xf>
    <xf numFmtId="0" fontId="0" fillId="0" borderId="11" xfId="0" applyFill="1" applyBorder="1" applyAlignment="1">
      <alignment vertical="top" wrapText="1"/>
    </xf>
    <xf numFmtId="0" fontId="0" fillId="0" borderId="11" xfId="0" applyBorder="1" applyAlignment="1">
      <alignment vertical="top" wrapText="1"/>
    </xf>
    <xf numFmtId="0" fontId="60"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68" fillId="0" borderId="20" xfId="0" applyFont="1" applyBorder="1" applyAlignment="1">
      <alignment/>
    </xf>
    <xf numFmtId="0" fontId="0" fillId="0" borderId="21" xfId="0" applyBorder="1" applyAlignment="1">
      <alignment horizontal="center"/>
    </xf>
    <xf numFmtId="0" fontId="0" fillId="0" borderId="21" xfId="0" applyBorder="1" applyAlignment="1">
      <alignment horizontal="center" vertical="center"/>
    </xf>
    <xf numFmtId="9" fontId="0" fillId="0" borderId="21" xfId="62" applyFont="1" applyBorder="1" applyAlignment="1">
      <alignment horizontal="center" vertical="center"/>
    </xf>
    <xf numFmtId="0" fontId="0" fillId="0" borderId="24" xfId="0" applyBorder="1" applyAlignment="1">
      <alignment/>
    </xf>
    <xf numFmtId="0" fontId="63" fillId="0" borderId="22" xfId="0" applyFont="1" applyBorder="1" applyAlignment="1">
      <alignment/>
    </xf>
    <xf numFmtId="0" fontId="0" fillId="0" borderId="0" xfId="0" applyBorder="1" applyAlignment="1">
      <alignment horizontal="center"/>
    </xf>
    <xf numFmtId="0" fontId="0" fillId="0" borderId="0" xfId="0" applyBorder="1" applyAlignment="1">
      <alignment horizontal="center" vertical="center"/>
    </xf>
    <xf numFmtId="9" fontId="0" fillId="0" borderId="0" xfId="62" applyFont="1" applyBorder="1" applyAlignment="1">
      <alignment horizontal="center" vertical="center"/>
    </xf>
    <xf numFmtId="0" fontId="0" fillId="0" borderId="25" xfId="0" applyBorder="1" applyAlignment="1">
      <alignment/>
    </xf>
    <xf numFmtId="0" fontId="69" fillId="0" borderId="22" xfId="0" applyFont="1" applyBorder="1" applyAlignment="1">
      <alignment/>
    </xf>
    <xf numFmtId="0" fontId="60" fillId="33" borderId="22" xfId="0" applyFont="1" applyFill="1" applyBorder="1" applyAlignment="1">
      <alignment/>
    </xf>
    <xf numFmtId="0" fontId="60" fillId="33" borderId="0" xfId="0" applyFont="1" applyFill="1" applyBorder="1" applyAlignment="1">
      <alignment horizontal="center"/>
    </xf>
    <xf numFmtId="0" fontId="0" fillId="33" borderId="0" xfId="0" applyFill="1" applyBorder="1" applyAlignment="1">
      <alignment/>
    </xf>
    <xf numFmtId="0" fontId="0" fillId="33" borderId="0" xfId="0" applyFill="1" applyBorder="1" applyAlignment="1">
      <alignment horizontal="center" vertical="center"/>
    </xf>
    <xf numFmtId="9" fontId="0" fillId="33" borderId="0" xfId="62" applyFont="1" applyFill="1" applyBorder="1" applyAlignment="1">
      <alignment horizontal="center" vertical="center"/>
    </xf>
    <xf numFmtId="0" fontId="0" fillId="33" borderId="0" xfId="0" applyFill="1" applyBorder="1" applyAlignment="1">
      <alignment horizontal="center"/>
    </xf>
    <xf numFmtId="0" fontId="0" fillId="33" borderId="25" xfId="0" applyFill="1" applyBorder="1" applyAlignment="1">
      <alignment/>
    </xf>
    <xf numFmtId="0" fontId="0" fillId="0" borderId="22" xfId="0" applyFill="1" applyBorder="1" applyAlignment="1">
      <alignment horizontal="left" vertical="top" wrapText="1"/>
    </xf>
    <xf numFmtId="0" fontId="0" fillId="0" borderId="25" xfId="0" applyFill="1" applyBorder="1" applyAlignment="1">
      <alignment horizontal="left" vertical="top" wrapText="1"/>
    </xf>
    <xf numFmtId="0" fontId="60" fillId="0" borderId="26" xfId="0" applyFont="1" applyBorder="1" applyAlignment="1">
      <alignment/>
    </xf>
    <xf numFmtId="0" fontId="60" fillId="0" borderId="26" xfId="0" applyFont="1" applyBorder="1" applyAlignment="1">
      <alignment horizontal="center" vertical="center"/>
    </xf>
    <xf numFmtId="9" fontId="60" fillId="0" borderId="26" xfId="62" applyFont="1" applyBorder="1" applyAlignment="1">
      <alignment horizontal="center" vertical="center"/>
    </xf>
    <xf numFmtId="0" fontId="0" fillId="0" borderId="27" xfId="0" applyBorder="1" applyAlignment="1">
      <alignment/>
    </xf>
    <xf numFmtId="0" fontId="26" fillId="0" borderId="28" xfId="0" applyFont="1" applyBorder="1" applyAlignment="1">
      <alignment horizontal="center" vertical="center"/>
    </xf>
    <xf numFmtId="0" fontId="60" fillId="0" borderId="12" xfId="0" applyFont="1" applyBorder="1" applyAlignment="1">
      <alignment horizontal="center"/>
    </xf>
    <xf numFmtId="0" fontId="60" fillId="50" borderId="20" xfId="0" applyFont="1" applyFill="1" applyBorder="1" applyAlignment="1">
      <alignment horizontal="center"/>
    </xf>
    <xf numFmtId="0" fontId="60" fillId="50" borderId="21" xfId="0" applyFont="1" applyFill="1" applyBorder="1" applyAlignment="1">
      <alignment/>
    </xf>
    <xf numFmtId="0" fontId="63" fillId="50" borderId="21" xfId="0" applyFont="1" applyFill="1" applyBorder="1" applyAlignment="1">
      <alignment/>
    </xf>
    <xf numFmtId="0" fontId="78" fillId="50" borderId="21" xfId="0" applyFont="1" applyFill="1" applyBorder="1" applyAlignment="1">
      <alignment horizontal="center" vertical="center"/>
    </xf>
    <xf numFmtId="0" fontId="63" fillId="50" borderId="0" xfId="0" applyFont="1" applyFill="1" applyBorder="1" applyAlignment="1">
      <alignment/>
    </xf>
    <xf numFmtId="0" fontId="26" fillId="0" borderId="24" xfId="0" applyFont="1" applyBorder="1" applyAlignment="1">
      <alignment/>
    </xf>
    <xf numFmtId="9" fontId="60" fillId="0" borderId="11" xfId="62" applyFont="1" applyBorder="1" applyAlignment="1">
      <alignment horizontal="center" vertical="center" wrapText="1"/>
    </xf>
    <xf numFmtId="0" fontId="60" fillId="0" borderId="11" xfId="0" applyFont="1" applyBorder="1" applyAlignment="1">
      <alignment horizontal="center" vertical="center"/>
    </xf>
    <xf numFmtId="0" fontId="63" fillId="50" borderId="24" xfId="0" applyFont="1" applyFill="1" applyBorder="1" applyAlignment="1">
      <alignment/>
    </xf>
    <xf numFmtId="0" fontId="26" fillId="50" borderId="21" xfId="0" applyFont="1" applyFill="1" applyBorder="1" applyAlignment="1">
      <alignment horizontal="center" vertical="center"/>
    </xf>
    <xf numFmtId="0" fontId="0" fillId="50" borderId="21" xfId="0" applyFill="1" applyBorder="1" applyAlignment="1">
      <alignment/>
    </xf>
    <xf numFmtId="0" fontId="26" fillId="0" borderId="13" xfId="55" applyNumberFormat="1" applyFont="1" applyFill="1" applyBorder="1" applyAlignment="1" applyProtection="1">
      <alignment horizontal="left" vertical="top" wrapText="1"/>
      <protection locked="0"/>
    </xf>
    <xf numFmtId="0" fontId="26" fillId="0" borderId="13" xfId="55" applyNumberFormat="1" applyFont="1" applyBorder="1" applyAlignment="1" applyProtection="1">
      <alignment horizontal="left" vertical="top" wrapText="1"/>
      <protection locked="0"/>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Fill="1" applyBorder="1" applyAlignment="1">
      <alignment vertical="top" wrapText="1"/>
    </xf>
    <xf numFmtId="0" fontId="0" fillId="0" borderId="13" xfId="0" applyBorder="1" applyAlignment="1">
      <alignment vertical="top" wrapText="1"/>
    </xf>
    <xf numFmtId="0" fontId="60" fillId="50" borderId="0" xfId="0" applyFont="1" applyFill="1" applyBorder="1" applyAlignment="1">
      <alignment/>
    </xf>
    <xf numFmtId="0" fontId="60" fillId="50" borderId="22" xfId="0" applyFont="1" applyFill="1" applyBorder="1" applyAlignment="1">
      <alignment horizontal="center"/>
    </xf>
    <xf numFmtId="0" fontId="26" fillId="50" borderId="21" xfId="0" applyFont="1" applyFill="1" applyBorder="1" applyAlignment="1">
      <alignment/>
    </xf>
    <xf numFmtId="0" fontId="0" fillId="0" borderId="24" xfId="0" applyBorder="1" applyAlignment="1">
      <alignment horizontal="center" vertical="top"/>
    </xf>
    <xf numFmtId="0" fontId="26" fillId="0" borderId="24" xfId="55" applyNumberFormat="1" applyFont="1" applyBorder="1" applyAlignment="1" applyProtection="1">
      <alignment horizontal="left" vertical="top" wrapText="1"/>
      <protection locked="0"/>
    </xf>
    <xf numFmtId="0" fontId="48" fillId="22" borderId="29" xfId="0" applyFont="1" applyFill="1" applyBorder="1" applyAlignment="1">
      <alignment horizontal="center" vertical="center"/>
    </xf>
    <xf numFmtId="0" fontId="48" fillId="22" borderId="30" xfId="0" applyFont="1" applyFill="1" applyBorder="1" applyAlignment="1">
      <alignment horizontal="center" vertical="center"/>
    </xf>
    <xf numFmtId="1" fontId="60" fillId="50" borderId="31" xfId="0" applyNumberFormat="1" applyFont="1" applyFill="1" applyBorder="1" applyAlignment="1" applyProtection="1">
      <alignment horizontal="center" vertical="center"/>
      <protection hidden="1"/>
    </xf>
    <xf numFmtId="0" fontId="26" fillId="0" borderId="12" xfId="0" applyFont="1" applyBorder="1" applyAlignment="1">
      <alignment horizontal="center" vertical="center"/>
    </xf>
    <xf numFmtId="0" fontId="26" fillId="0" borderId="13" xfId="0" applyFont="1" applyBorder="1" applyAlignment="1">
      <alignment/>
    </xf>
    <xf numFmtId="0" fontId="0" fillId="0" borderId="24" xfId="0" applyFont="1" applyFill="1" applyBorder="1" applyAlignment="1">
      <alignment horizontal="center" vertical="top"/>
    </xf>
    <xf numFmtId="0" fontId="0" fillId="0" borderId="27" xfId="0" applyFont="1" applyBorder="1" applyAlignment="1">
      <alignment horizontal="center" vertical="top"/>
    </xf>
    <xf numFmtId="0" fontId="0" fillId="0" borderId="24" xfId="0" applyFont="1" applyBorder="1" applyAlignment="1">
      <alignment horizontal="center" vertical="top"/>
    </xf>
    <xf numFmtId="0" fontId="0" fillId="0" borderId="25" xfId="0" applyBorder="1" applyAlignment="1">
      <alignment horizontal="center" vertical="top"/>
    </xf>
    <xf numFmtId="0" fontId="66" fillId="21" borderId="22" xfId="0" applyFont="1" applyFill="1" applyBorder="1" applyAlignment="1">
      <alignment/>
    </xf>
    <xf numFmtId="0" fontId="66" fillId="21" borderId="0" xfId="0" applyFont="1" applyFill="1" applyBorder="1" applyAlignment="1">
      <alignment/>
    </xf>
    <xf numFmtId="0" fontId="67" fillId="21" borderId="0" xfId="0" applyFont="1" applyFill="1" applyBorder="1" applyAlignment="1">
      <alignment horizontal="center" vertical="center"/>
    </xf>
    <xf numFmtId="9" fontId="67" fillId="21" borderId="0" xfId="62" applyFont="1" applyFill="1" applyBorder="1" applyAlignment="1">
      <alignment horizontal="center" vertical="center"/>
    </xf>
    <xf numFmtId="0" fontId="67" fillId="21" borderId="0" xfId="0" applyFont="1" applyFill="1" applyBorder="1" applyAlignment="1">
      <alignment horizontal="center"/>
    </xf>
    <xf numFmtId="0" fontId="45" fillId="21" borderId="25" xfId="0" applyFont="1" applyFill="1" applyBorder="1" applyAlignment="1">
      <alignment/>
    </xf>
    <xf numFmtId="1" fontId="48" fillId="21" borderId="29" xfId="0" applyNumberFormat="1" applyFont="1" applyFill="1" applyBorder="1" applyAlignment="1">
      <alignment horizontal="center" vertical="center"/>
    </xf>
    <xf numFmtId="0" fontId="48" fillId="21" borderId="30" xfId="0" applyFont="1" applyFill="1" applyBorder="1" applyAlignment="1">
      <alignment horizontal="center" vertical="center"/>
    </xf>
    <xf numFmtId="0" fontId="26" fillId="0" borderId="10" xfId="55" applyFont="1" applyFill="1" applyBorder="1" applyAlignment="1" applyProtection="1">
      <alignment vertical="top" wrapText="1"/>
      <protection locked="0"/>
    </xf>
    <xf numFmtId="0" fontId="26" fillId="0" borderId="10" xfId="55" applyFont="1" applyFill="1" applyBorder="1" applyAlignment="1" applyProtection="1">
      <alignment horizontal="left" vertical="center" wrapText="1"/>
      <protection locked="0"/>
    </xf>
    <xf numFmtId="0" fontId="60" fillId="0" borderId="12" xfId="0" applyFont="1" applyFill="1" applyBorder="1" applyAlignment="1">
      <alignment horizontal="center"/>
    </xf>
    <xf numFmtId="1" fontId="0" fillId="0" borderId="28" xfId="0" applyNumberFormat="1" applyBorder="1" applyAlignment="1">
      <alignment horizontal="center" vertical="center"/>
    </xf>
    <xf numFmtId="1" fontId="0" fillId="0" borderId="12" xfId="0" applyNumberFormat="1" applyBorder="1" applyAlignment="1">
      <alignment horizontal="center" vertical="center"/>
    </xf>
    <xf numFmtId="0" fontId="0" fillId="0" borderId="13" xfId="0" applyBorder="1" applyAlignment="1">
      <alignment/>
    </xf>
    <xf numFmtId="0" fontId="45" fillId="50" borderId="21" xfId="0" applyFont="1" applyFill="1" applyBorder="1" applyAlignment="1">
      <alignment horizontal="center" vertical="center"/>
    </xf>
    <xf numFmtId="1" fontId="28" fillId="50" borderId="31" xfId="0" applyNumberFormat="1" applyFont="1" applyFill="1" applyBorder="1" applyAlignment="1">
      <alignment horizontal="center" vertical="center"/>
    </xf>
    <xf numFmtId="0" fontId="0" fillId="50" borderId="24" xfId="0" applyFill="1" applyBorder="1" applyAlignment="1">
      <alignment/>
    </xf>
    <xf numFmtId="0" fontId="60" fillId="0" borderId="0" xfId="0" applyFont="1" applyBorder="1" applyAlignment="1">
      <alignment horizontal="center" vertical="center"/>
    </xf>
    <xf numFmtId="0" fontId="0" fillId="50" borderId="0" xfId="0" applyFill="1" applyBorder="1" applyAlignment="1">
      <alignment/>
    </xf>
    <xf numFmtId="0" fontId="60" fillId="50" borderId="0" xfId="0" applyFont="1" applyFill="1" applyAlignment="1">
      <alignment horizontal="center"/>
    </xf>
    <xf numFmtId="0" fontId="60" fillId="50" borderId="0" xfId="0" applyFont="1" applyFill="1" applyAlignment="1">
      <alignment/>
    </xf>
    <xf numFmtId="0" fontId="0" fillId="50" borderId="0" xfId="0" applyFill="1" applyAlignment="1">
      <alignment/>
    </xf>
    <xf numFmtId="0" fontId="0" fillId="0" borderId="28" xfId="0" applyFill="1" applyBorder="1" applyAlignment="1">
      <alignment vertical="top" wrapText="1"/>
    </xf>
    <xf numFmtId="0" fontId="60" fillId="50" borderId="12" xfId="0" applyFont="1" applyFill="1" applyBorder="1" applyAlignment="1">
      <alignment horizontal="center"/>
    </xf>
    <xf numFmtId="0" fontId="60" fillId="50" borderId="32" xfId="0" applyFont="1" applyFill="1" applyBorder="1" applyAlignment="1">
      <alignment/>
    </xf>
    <xf numFmtId="0" fontId="0" fillId="50" borderId="32" xfId="0" applyFill="1" applyBorder="1" applyAlignment="1">
      <alignment/>
    </xf>
    <xf numFmtId="0" fontId="45" fillId="50" borderId="32" xfId="0" applyFont="1" applyFill="1" applyBorder="1" applyAlignment="1">
      <alignment horizontal="center" vertical="center"/>
    </xf>
    <xf numFmtId="1" fontId="48" fillId="51" borderId="29" xfId="0" applyNumberFormat="1" applyFont="1" applyFill="1" applyBorder="1" applyAlignment="1">
      <alignment horizontal="center" vertical="center"/>
    </xf>
    <xf numFmtId="0" fontId="48" fillId="51" borderId="30" xfId="0" applyFont="1" applyFill="1" applyBorder="1" applyAlignment="1">
      <alignment horizontal="center" vertical="center"/>
    </xf>
    <xf numFmtId="0" fontId="66" fillId="51" borderId="22" xfId="0" applyFont="1" applyFill="1" applyBorder="1" applyAlignment="1">
      <alignment/>
    </xf>
    <xf numFmtId="0" fontId="66" fillId="51" borderId="0" xfId="0" applyFont="1" applyFill="1" applyBorder="1" applyAlignment="1">
      <alignment/>
    </xf>
    <xf numFmtId="0" fontId="67" fillId="51" borderId="0" xfId="0" applyFont="1" applyFill="1" applyBorder="1" applyAlignment="1">
      <alignment horizontal="center" vertical="center"/>
    </xf>
    <xf numFmtId="0" fontId="67" fillId="51" borderId="0" xfId="0" applyFont="1" applyFill="1" applyBorder="1" applyAlignment="1">
      <alignment horizontal="center"/>
    </xf>
    <xf numFmtId="0" fontId="45" fillId="51" borderId="25" xfId="0" applyFont="1" applyFill="1" applyBorder="1" applyAlignment="1">
      <alignment/>
    </xf>
    <xf numFmtId="0" fontId="0" fillId="50" borderId="25" xfId="0" applyFill="1" applyBorder="1" applyAlignment="1">
      <alignment/>
    </xf>
    <xf numFmtId="0" fontId="60" fillId="33" borderId="22" xfId="0" applyFont="1" applyFill="1" applyBorder="1" applyAlignment="1">
      <alignment horizontal="center"/>
    </xf>
    <xf numFmtId="1" fontId="48" fillId="37" borderId="29" xfId="0" applyNumberFormat="1" applyFont="1" applyFill="1" applyBorder="1" applyAlignment="1">
      <alignment horizontal="center" vertical="center"/>
    </xf>
    <xf numFmtId="0" fontId="48" fillId="37" borderId="30" xfId="0" applyFont="1" applyFill="1" applyBorder="1" applyAlignment="1">
      <alignment horizontal="center" vertical="center"/>
    </xf>
    <xf numFmtId="1" fontId="48" fillId="37" borderId="33" xfId="0" applyNumberFormat="1" applyFont="1" applyFill="1" applyBorder="1" applyAlignment="1">
      <alignment horizontal="center" vertical="center"/>
    </xf>
    <xf numFmtId="1" fontId="48" fillId="37" borderId="34" xfId="0" applyNumberFormat="1" applyFont="1" applyFill="1" applyBorder="1" applyAlignment="1">
      <alignment horizontal="center" vertical="center"/>
    </xf>
    <xf numFmtId="1" fontId="45" fillId="50" borderId="0" xfId="0" applyNumberFormat="1" applyFont="1" applyFill="1" applyAlignment="1" applyProtection="1">
      <alignment horizontal="center" vertical="center"/>
      <protection hidden="1"/>
    </xf>
    <xf numFmtId="0" fontId="0" fillId="50" borderId="0" xfId="0" applyFill="1" applyAlignment="1">
      <alignment wrapText="1"/>
    </xf>
    <xf numFmtId="0" fontId="60" fillId="0" borderId="22" xfId="0" applyFont="1" applyBorder="1" applyAlignment="1">
      <alignment vertical="center" wrapText="1"/>
    </xf>
    <xf numFmtId="0" fontId="63" fillId="50" borderId="0" xfId="0" applyFont="1" applyFill="1" applyAlignment="1">
      <alignment/>
    </xf>
    <xf numFmtId="0" fontId="78" fillId="50" borderId="0" xfId="0" applyFont="1" applyFill="1" applyBorder="1" applyAlignment="1" applyProtection="1">
      <alignment horizontal="center" vertical="center"/>
      <protection hidden="1"/>
    </xf>
    <xf numFmtId="0" fontId="0" fillId="0" borderId="12" xfId="0" applyBorder="1" applyAlignment="1">
      <alignment horizontal="center" vertical="center"/>
    </xf>
    <xf numFmtId="0" fontId="48" fillId="36" borderId="29" xfId="0" applyFont="1" applyFill="1" applyBorder="1" applyAlignment="1">
      <alignment horizontal="center" vertical="center"/>
    </xf>
    <xf numFmtId="0" fontId="48" fillId="36" borderId="30" xfId="0" applyFont="1" applyFill="1" applyBorder="1" applyAlignment="1">
      <alignment horizontal="center" vertical="center"/>
    </xf>
    <xf numFmtId="0" fontId="0" fillId="0" borderId="10" xfId="0" applyFill="1" applyBorder="1" applyAlignment="1">
      <alignment horizontal="left" vertical="top" wrapText="1"/>
    </xf>
    <xf numFmtId="0" fontId="0" fillId="0" borderId="10" xfId="0" applyFont="1" applyFill="1" applyBorder="1" applyAlignment="1">
      <alignment vertical="top"/>
    </xf>
    <xf numFmtId="0" fontId="0" fillId="0" borderId="13" xfId="0" applyFill="1" applyBorder="1" applyAlignment="1">
      <alignment horizontal="center" vertical="top"/>
    </xf>
    <xf numFmtId="0" fontId="0" fillId="0" borderId="24" xfId="0" applyFill="1" applyBorder="1" applyAlignment="1">
      <alignment horizontal="center" vertical="top"/>
    </xf>
    <xf numFmtId="0" fontId="0" fillId="0" borderId="28" xfId="0"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xf>
    <xf numFmtId="0" fontId="0" fillId="0" borderId="24" xfId="0" applyFill="1" applyBorder="1" applyAlignment="1">
      <alignment/>
    </xf>
    <xf numFmtId="0" fontId="48" fillId="35" borderId="29" xfId="0" applyFont="1" applyFill="1" applyBorder="1" applyAlignment="1">
      <alignment horizontal="center" vertical="center"/>
    </xf>
    <xf numFmtId="0" fontId="48" fillId="35" borderId="30" xfId="0" applyFont="1" applyFill="1" applyBorder="1" applyAlignment="1">
      <alignment horizontal="center" vertical="center"/>
    </xf>
    <xf numFmtId="0" fontId="0" fillId="0" borderId="10" xfId="0" applyBorder="1" applyAlignment="1">
      <alignment horizontal="left" vertical="top" wrapText="1"/>
    </xf>
    <xf numFmtId="0" fontId="60" fillId="0" borderId="12" xfId="0" applyFont="1" applyFill="1" applyBorder="1" applyAlignment="1">
      <alignment horizontal="center" vertical="top"/>
    </xf>
    <xf numFmtId="0" fontId="0" fillId="0" borderId="13" xfId="0" applyFont="1" applyFill="1" applyBorder="1" applyAlignment="1">
      <alignment horizontal="left" vertical="top"/>
    </xf>
    <xf numFmtId="0" fontId="0" fillId="0" borderId="13" xfId="0" applyFill="1" applyBorder="1" applyAlignment="1">
      <alignment horizontal="left" vertical="top"/>
    </xf>
    <xf numFmtId="0" fontId="60" fillId="50" borderId="0" xfId="0" applyFont="1" applyFill="1" applyAlignment="1">
      <alignment horizontal="center" vertical="top"/>
    </xf>
    <xf numFmtId="0" fontId="60" fillId="50" borderId="0" xfId="0" applyFont="1" applyFill="1" applyAlignment="1">
      <alignment horizontal="left" vertical="top"/>
    </xf>
    <xf numFmtId="0" fontId="63" fillId="50" borderId="0" xfId="0" applyFont="1" applyFill="1" applyAlignment="1">
      <alignment horizontal="left" vertical="top"/>
    </xf>
    <xf numFmtId="0" fontId="0" fillId="0" borderId="28" xfId="0" applyFill="1" applyBorder="1" applyAlignment="1">
      <alignment horizontal="center" vertical="center"/>
    </xf>
    <xf numFmtId="1" fontId="0" fillId="50" borderId="31" xfId="0" applyNumberFormat="1" applyFont="1" applyFill="1" applyBorder="1" applyAlignment="1" applyProtection="1">
      <alignment horizontal="center" vertical="center"/>
      <protection hidden="1"/>
    </xf>
    <xf numFmtId="0" fontId="0" fillId="0" borderId="0" xfId="0" applyFill="1" applyAlignment="1">
      <alignment horizontal="center" vertical="center" wrapText="1"/>
    </xf>
    <xf numFmtId="0" fontId="65" fillId="0" borderId="0" xfId="0" applyFont="1" applyFill="1" applyAlignment="1">
      <alignment horizontal="center" vertical="center" wrapText="1"/>
    </xf>
    <xf numFmtId="0" fontId="60" fillId="0" borderId="20" xfId="0" applyFont="1" applyFill="1" applyBorder="1" applyAlignment="1">
      <alignment horizontal="center" vertical="top"/>
    </xf>
    <xf numFmtId="0" fontId="0" fillId="0" borderId="24" xfId="0" applyFill="1" applyBorder="1" applyAlignment="1">
      <alignment horizontal="left" vertical="top"/>
    </xf>
    <xf numFmtId="9" fontId="60" fillId="50" borderId="35" xfId="62" applyFont="1" applyFill="1" applyBorder="1" applyAlignment="1" applyProtection="1">
      <alignment horizontal="center" vertical="center"/>
      <protection hidden="1"/>
    </xf>
    <xf numFmtId="9" fontId="60" fillId="50" borderId="34" xfId="62" applyFont="1" applyFill="1" applyBorder="1" applyAlignment="1" applyProtection="1">
      <alignment horizontal="center" vertical="center"/>
      <protection hidden="1"/>
    </xf>
    <xf numFmtId="9" fontId="60" fillId="50" borderId="35" xfId="62" applyFont="1" applyFill="1" applyBorder="1" applyAlignment="1" applyProtection="1">
      <alignment vertical="center"/>
      <protection hidden="1"/>
    </xf>
    <xf numFmtId="9" fontId="60" fillId="50" borderId="34" xfId="62" applyFont="1" applyFill="1" applyBorder="1" applyAlignment="1" applyProtection="1">
      <alignment vertical="center"/>
      <protection hidden="1"/>
    </xf>
    <xf numFmtId="9" fontId="60" fillId="50" borderId="31" xfId="62" applyFont="1" applyFill="1" applyBorder="1" applyAlignment="1" applyProtection="1">
      <alignment horizontal="center" vertical="center"/>
      <protection hidden="1"/>
    </xf>
    <xf numFmtId="9" fontId="0" fillId="0" borderId="0" xfId="62" applyFont="1" applyAlignment="1">
      <alignment horizontal="center" vertical="center" wrapText="1"/>
    </xf>
    <xf numFmtId="9" fontId="28" fillId="50" borderId="35" xfId="62" applyFont="1" applyFill="1" applyBorder="1" applyAlignment="1">
      <alignment horizontal="center" vertical="center"/>
    </xf>
    <xf numFmtId="9" fontId="28" fillId="50" borderId="34" xfId="62" applyFont="1" applyFill="1" applyBorder="1" applyAlignment="1">
      <alignment horizontal="center" vertical="center"/>
    </xf>
    <xf numFmtId="9" fontId="28" fillId="50" borderId="31" xfId="62" applyFont="1" applyFill="1" applyBorder="1" applyAlignment="1">
      <alignment horizontal="center" vertical="center"/>
    </xf>
    <xf numFmtId="9" fontId="48" fillId="51" borderId="33" xfId="62" applyFont="1" applyFill="1" applyBorder="1" applyAlignment="1">
      <alignment horizontal="center" vertical="center"/>
    </xf>
    <xf numFmtId="9" fontId="48" fillId="51" borderId="34" xfId="62" applyFont="1" applyFill="1" applyBorder="1" applyAlignment="1">
      <alignment vertical="center"/>
    </xf>
    <xf numFmtId="9" fontId="48" fillId="21" borderId="33" xfId="62" applyFont="1" applyFill="1" applyBorder="1" applyAlignment="1">
      <alignment horizontal="center" vertical="center"/>
    </xf>
    <xf numFmtId="9" fontId="48" fillId="21" borderId="34" xfId="62" applyFont="1" applyFill="1" applyBorder="1" applyAlignment="1">
      <alignment horizontal="center" vertical="center"/>
    </xf>
    <xf numFmtId="1" fontId="48" fillId="21" borderId="33" xfId="0" applyNumberFormat="1" applyFont="1" applyFill="1" applyBorder="1" applyAlignment="1">
      <alignment horizontal="center" vertical="center"/>
    </xf>
    <xf numFmtId="1" fontId="48" fillId="21" borderId="34" xfId="0" applyNumberFormat="1" applyFont="1" applyFill="1" applyBorder="1" applyAlignment="1">
      <alignment horizontal="center" vertical="center"/>
    </xf>
    <xf numFmtId="1" fontId="48" fillId="51" borderId="33" xfId="0" applyNumberFormat="1" applyFont="1" applyFill="1" applyBorder="1" applyAlignment="1">
      <alignment horizontal="center" vertical="center"/>
    </xf>
    <xf numFmtId="1" fontId="48" fillId="51" borderId="34" xfId="0" applyNumberFormat="1" applyFont="1" applyFill="1" applyBorder="1" applyAlignment="1">
      <alignment horizontal="center" vertical="center"/>
    </xf>
    <xf numFmtId="0" fontId="28" fillId="22" borderId="33" xfId="0" applyFont="1" applyFill="1" applyBorder="1" applyAlignment="1">
      <alignment horizontal="center" vertical="center"/>
    </xf>
    <xf numFmtId="0" fontId="28" fillId="22" borderId="34" xfId="0" applyFont="1" applyFill="1" applyBorder="1" applyAlignment="1">
      <alignment horizontal="center" vertical="center"/>
    </xf>
    <xf numFmtId="9" fontId="48" fillId="22" borderId="34" xfId="62" applyFont="1" applyFill="1" applyBorder="1" applyAlignment="1">
      <alignment horizontal="center" vertical="center"/>
    </xf>
    <xf numFmtId="9" fontId="48" fillId="37" borderId="33" xfId="62" applyFont="1" applyFill="1" applyBorder="1" applyAlignment="1">
      <alignment horizontal="center" vertical="center"/>
    </xf>
    <xf numFmtId="9" fontId="48" fillId="37" borderId="34" xfId="62" applyFont="1" applyFill="1" applyBorder="1" applyAlignment="1">
      <alignment horizontal="center" vertical="center"/>
    </xf>
    <xf numFmtId="9" fontId="48" fillId="36" borderId="33" xfId="0" applyNumberFormat="1" applyFont="1" applyFill="1" applyBorder="1" applyAlignment="1">
      <alignment horizontal="center" vertical="center"/>
    </xf>
    <xf numFmtId="9" fontId="48" fillId="36" borderId="34" xfId="0" applyNumberFormat="1" applyFont="1" applyFill="1" applyBorder="1" applyAlignment="1">
      <alignment horizontal="center" vertical="center"/>
    </xf>
    <xf numFmtId="0" fontId="48" fillId="36" borderId="33" xfId="0" applyFont="1" applyFill="1" applyBorder="1" applyAlignment="1">
      <alignment horizontal="center" vertical="center"/>
    </xf>
    <xf numFmtId="0" fontId="48" fillId="36" borderId="34" xfId="0" applyFont="1" applyFill="1" applyBorder="1" applyAlignment="1">
      <alignment horizontal="center" vertical="center"/>
    </xf>
    <xf numFmtId="9" fontId="48" fillId="35" borderId="33" xfId="0" applyNumberFormat="1" applyFont="1" applyFill="1" applyBorder="1" applyAlignment="1">
      <alignment horizontal="center" vertical="center"/>
    </xf>
    <xf numFmtId="9" fontId="48" fillId="35" borderId="34" xfId="0" applyNumberFormat="1" applyFont="1" applyFill="1" applyBorder="1" applyAlignment="1">
      <alignment horizontal="center" vertical="center"/>
    </xf>
    <xf numFmtId="0" fontId="48" fillId="35" borderId="33" xfId="0" applyFont="1" applyFill="1" applyBorder="1" applyAlignment="1">
      <alignment horizontal="center" vertical="center"/>
    </xf>
    <xf numFmtId="0" fontId="48" fillId="35" borderId="34" xfId="0" applyFont="1" applyFill="1" applyBorder="1" applyAlignment="1">
      <alignment horizontal="center" vertical="center"/>
    </xf>
    <xf numFmtId="0" fontId="60" fillId="0" borderId="36" xfId="0" applyFont="1" applyBorder="1" applyAlignment="1">
      <alignment vertical="top"/>
    </xf>
    <xf numFmtId="0" fontId="60" fillId="0" borderId="29" xfId="0" applyFont="1" applyBorder="1" applyAlignment="1">
      <alignment horizontal="center" vertical="top"/>
    </xf>
    <xf numFmtId="0" fontId="0" fillId="0" borderId="29" xfId="0" applyBorder="1" applyAlignment="1">
      <alignment vertical="top"/>
    </xf>
    <xf numFmtId="9" fontId="0" fillId="0" borderId="29" xfId="62" applyFont="1" applyFill="1" applyBorder="1" applyAlignment="1">
      <alignment horizontal="center" vertical="center"/>
    </xf>
    <xf numFmtId="0" fontId="0" fillId="0" borderId="37" xfId="0" applyFill="1" applyBorder="1" applyAlignment="1">
      <alignment horizontal="center" vertical="center"/>
    </xf>
    <xf numFmtId="0" fontId="75" fillId="0" borderId="38" xfId="0" applyFont="1" applyBorder="1" applyAlignment="1">
      <alignment vertical="top"/>
    </xf>
    <xf numFmtId="0" fontId="79" fillId="0" borderId="0" xfId="0" applyFont="1" applyBorder="1" applyAlignment="1">
      <alignment vertical="top"/>
    </xf>
    <xf numFmtId="9" fontId="0" fillId="0" borderId="0" xfId="62" applyFont="1" applyFill="1" applyBorder="1" applyAlignment="1">
      <alignment horizontal="center" vertical="center"/>
    </xf>
    <xf numFmtId="0" fontId="0" fillId="0" borderId="39" xfId="0" applyFill="1" applyBorder="1" applyAlignment="1">
      <alignment horizontal="center" vertical="center"/>
    </xf>
    <xf numFmtId="0" fontId="63" fillId="0" borderId="38" xfId="0" applyFont="1" applyBorder="1" applyAlignment="1">
      <alignment vertical="top"/>
    </xf>
    <xf numFmtId="0" fontId="60" fillId="0" borderId="38" xfId="0" applyFont="1" applyBorder="1" applyAlignment="1">
      <alignment vertical="top"/>
    </xf>
    <xf numFmtId="0" fontId="60" fillId="0" borderId="0" xfId="0" applyFont="1" applyBorder="1" applyAlignment="1">
      <alignment horizontal="center" vertical="top"/>
    </xf>
    <xf numFmtId="9" fontId="48" fillId="35" borderId="0" xfId="62" applyFont="1" applyFill="1" applyBorder="1" applyAlignment="1">
      <alignment horizontal="center" vertical="center" wrapText="1"/>
    </xf>
    <xf numFmtId="0" fontId="48" fillId="35" borderId="39" xfId="0" applyFont="1" applyFill="1" applyBorder="1" applyAlignment="1">
      <alignment horizontal="center" vertical="center" wrapText="1"/>
    </xf>
    <xf numFmtId="0" fontId="60" fillId="0" borderId="38" xfId="0" applyFont="1" applyFill="1" applyBorder="1" applyAlignment="1">
      <alignment horizontal="left" vertical="top"/>
    </xf>
    <xf numFmtId="0" fontId="60" fillId="0" borderId="0" xfId="0" applyFont="1" applyFill="1" applyBorder="1" applyAlignment="1">
      <alignment horizontal="center" vertical="top"/>
    </xf>
    <xf numFmtId="9" fontId="48" fillId="36" borderId="0" xfId="62" applyFont="1" applyFill="1" applyBorder="1" applyAlignment="1">
      <alignment horizontal="center" vertical="center" wrapText="1"/>
    </xf>
    <xf numFmtId="0" fontId="48" fillId="36" borderId="39" xfId="0" applyFont="1" applyFill="1" applyBorder="1" applyAlignment="1">
      <alignment horizontal="center" vertical="center" wrapText="1"/>
    </xf>
    <xf numFmtId="0" fontId="0" fillId="0" borderId="38" xfId="0" applyFont="1" applyBorder="1" applyAlignment="1">
      <alignment horizontal="center" vertical="top"/>
    </xf>
    <xf numFmtId="0" fontId="0" fillId="0" borderId="0" xfId="0" applyFont="1" applyBorder="1" applyAlignment="1">
      <alignment vertical="top"/>
    </xf>
    <xf numFmtId="0" fontId="0" fillId="0" borderId="39" xfId="0" applyBorder="1" applyAlignment="1">
      <alignment horizontal="center" vertical="center"/>
    </xf>
    <xf numFmtId="9" fontId="48" fillId="52" borderId="0" xfId="62" applyFont="1" applyFill="1" applyBorder="1" applyAlignment="1">
      <alignment horizontal="center" vertical="center" wrapText="1"/>
    </xf>
    <xf numFmtId="0" fontId="48" fillId="52" borderId="39" xfId="0" applyFont="1" applyFill="1" applyBorder="1" applyAlignment="1">
      <alignment horizontal="center" vertical="center" wrapText="1"/>
    </xf>
    <xf numFmtId="9" fontId="48" fillId="38" borderId="0" xfId="62" applyFont="1" applyFill="1" applyBorder="1" applyAlignment="1">
      <alignment horizontal="center" vertical="center" wrapText="1"/>
    </xf>
    <xf numFmtId="0" fontId="48" fillId="38" borderId="39" xfId="0" applyFont="1" applyFill="1" applyBorder="1" applyAlignment="1">
      <alignment horizontal="center" vertical="center" wrapText="1"/>
    </xf>
    <xf numFmtId="0" fontId="62" fillId="0" borderId="0" xfId="0" applyFont="1" applyBorder="1" applyAlignment="1">
      <alignment vertical="top"/>
    </xf>
    <xf numFmtId="9" fontId="48" fillId="21" borderId="0" xfId="62" applyFont="1" applyFill="1" applyBorder="1" applyAlignment="1">
      <alignment horizontal="center" vertical="center" wrapText="1"/>
    </xf>
    <xf numFmtId="0" fontId="48" fillId="21" borderId="39" xfId="0" applyFont="1" applyFill="1" applyBorder="1" applyAlignment="1">
      <alignment horizontal="center" vertical="center" wrapText="1"/>
    </xf>
    <xf numFmtId="0" fontId="63" fillId="0" borderId="0" xfId="0" applyFont="1" applyBorder="1" applyAlignment="1">
      <alignment vertical="top"/>
    </xf>
    <xf numFmtId="0" fontId="48" fillId="51" borderId="38" xfId="0" applyFont="1" applyFill="1" applyBorder="1" applyAlignment="1">
      <alignment vertical="center"/>
    </xf>
    <xf numFmtId="0" fontId="48" fillId="51" borderId="0" xfId="0" applyFont="1" applyFill="1" applyBorder="1" applyAlignment="1">
      <alignment vertical="center"/>
    </xf>
    <xf numFmtId="9" fontId="48" fillId="51" borderId="0" xfId="62" applyFont="1" applyFill="1" applyBorder="1" applyAlignment="1">
      <alignment horizontal="center" vertical="center" wrapText="1"/>
    </xf>
    <xf numFmtId="0" fontId="48" fillId="51" borderId="39" xfId="0" applyFont="1" applyFill="1" applyBorder="1" applyAlignment="1">
      <alignment horizontal="center" vertical="center" wrapText="1"/>
    </xf>
    <xf numFmtId="0" fontId="0" fillId="0" borderId="10" xfId="0" applyFont="1" applyFill="1" applyBorder="1" applyAlignment="1">
      <alignment horizontal="left" vertical="top"/>
    </xf>
    <xf numFmtId="9" fontId="0" fillId="0" borderId="10" xfId="62" applyFont="1" applyFill="1" applyBorder="1" applyAlignment="1">
      <alignment horizontal="center" vertical="center"/>
    </xf>
    <xf numFmtId="0" fontId="0" fillId="0" borderId="10" xfId="0" applyFont="1" applyBorder="1" applyAlignment="1">
      <alignment vertical="top"/>
    </xf>
    <xf numFmtId="9" fontId="0" fillId="0" borderId="10" xfId="62" applyFont="1" applyFill="1" applyBorder="1" applyAlignment="1">
      <alignment horizontal="center" vertical="center" wrapText="1"/>
    </xf>
    <xf numFmtId="9" fontId="0" fillId="0" borderId="10" xfId="62" applyFont="1" applyBorder="1" applyAlignment="1">
      <alignment horizontal="center" vertical="center"/>
    </xf>
    <xf numFmtId="9" fontId="0" fillId="0" borderId="10" xfId="62" applyFont="1" applyBorder="1" applyAlignment="1">
      <alignment horizontal="center" vertical="center"/>
    </xf>
    <xf numFmtId="0" fontId="0" fillId="0" borderId="40" xfId="0" applyFont="1" applyFill="1" applyBorder="1" applyAlignment="1">
      <alignment horizontal="center" vertical="top"/>
    </xf>
    <xf numFmtId="0" fontId="0" fillId="0" borderId="40" xfId="0" applyFont="1" applyBorder="1" applyAlignment="1">
      <alignment horizontal="center" vertical="top"/>
    </xf>
    <xf numFmtId="0" fontId="77" fillId="50" borderId="0" xfId="0" applyFont="1" applyFill="1" applyAlignment="1">
      <alignment wrapText="1"/>
    </xf>
    <xf numFmtId="0" fontId="80" fillId="50" borderId="0" xfId="0" applyFont="1" applyFill="1" applyAlignment="1">
      <alignment/>
    </xf>
    <xf numFmtId="0" fontId="77" fillId="50" borderId="0" xfId="0" applyFont="1" applyFill="1" applyAlignment="1">
      <alignment/>
    </xf>
    <xf numFmtId="0" fontId="31" fillId="50" borderId="24" xfId="0" applyFont="1" applyFill="1" applyBorder="1" applyAlignment="1">
      <alignment/>
    </xf>
    <xf numFmtId="0" fontId="77" fillId="50" borderId="24" xfId="0" applyFont="1" applyFill="1" applyBorder="1" applyAlignment="1">
      <alignment/>
    </xf>
    <xf numFmtId="0" fontId="77" fillId="50" borderId="25" xfId="0" applyFont="1" applyFill="1" applyBorder="1" applyAlignment="1">
      <alignment/>
    </xf>
    <xf numFmtId="0" fontId="48" fillId="35" borderId="40" xfId="0" applyFont="1" applyFill="1" applyBorder="1" applyAlignment="1">
      <alignment vertical="center"/>
    </xf>
    <xf numFmtId="0" fontId="48" fillId="36" borderId="40" xfId="0" applyFont="1" applyFill="1" applyBorder="1" applyAlignment="1">
      <alignment vertical="center"/>
    </xf>
    <xf numFmtId="0" fontId="48" fillId="52" borderId="40" xfId="0" applyFont="1" applyFill="1" applyBorder="1" applyAlignment="1">
      <alignment vertical="center"/>
    </xf>
    <xf numFmtId="0" fontId="48" fillId="38" borderId="40" xfId="0" applyFont="1" applyFill="1" applyBorder="1" applyAlignment="1">
      <alignment vertical="center"/>
    </xf>
    <xf numFmtId="0" fontId="48" fillId="21" borderId="40" xfId="0" applyFont="1" applyFill="1" applyBorder="1" applyAlignment="1">
      <alignment vertical="center"/>
    </xf>
    <xf numFmtId="0" fontId="48" fillId="51" borderId="40" xfId="0" applyFont="1" applyFill="1" applyBorder="1" applyAlignment="1">
      <alignment vertical="center"/>
    </xf>
    <xf numFmtId="0" fontId="0" fillId="0" borderId="38" xfId="0" applyBorder="1" applyAlignment="1">
      <alignment vertical="top"/>
    </xf>
    <xf numFmtId="0" fontId="0" fillId="50" borderId="0" xfId="0" applyFill="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75" fillId="53" borderId="41" xfId="0" applyFont="1" applyFill="1" applyBorder="1" applyAlignment="1">
      <alignment horizontal="center" vertical="top"/>
    </xf>
    <xf numFmtId="0" fontId="60" fillId="53" borderId="40" xfId="0" applyFont="1" applyFill="1" applyBorder="1" applyAlignment="1">
      <alignment vertical="center"/>
    </xf>
    <xf numFmtId="4" fontId="0" fillId="0" borderId="0" xfId="62" applyNumberFormat="1" applyFont="1" applyFill="1" applyAlignment="1">
      <alignment vertical="top"/>
    </xf>
    <xf numFmtId="4" fontId="0" fillId="0" borderId="0" xfId="0" applyNumberFormat="1" applyFill="1" applyAlignment="1">
      <alignment vertical="top"/>
    </xf>
    <xf numFmtId="4" fontId="60" fillId="0" borderId="0" xfId="0" applyNumberFormat="1" applyFont="1" applyAlignment="1">
      <alignment vertical="top"/>
    </xf>
    <xf numFmtId="4" fontId="63" fillId="0" borderId="0" xfId="0" applyNumberFormat="1" applyFont="1" applyAlignment="1">
      <alignment vertical="top"/>
    </xf>
    <xf numFmtId="4" fontId="0" fillId="0" borderId="0" xfId="0" applyNumberFormat="1" applyAlignment="1">
      <alignment vertical="top"/>
    </xf>
    <xf numFmtId="4" fontId="0" fillId="0" borderId="0" xfId="0" applyNumberFormat="1" applyAlignment="1">
      <alignment horizontal="center" vertical="top"/>
    </xf>
    <xf numFmtId="1" fontId="75" fillId="0" borderId="10" xfId="0" applyNumberFormat="1" applyFont="1" applyBorder="1" applyAlignment="1">
      <alignment horizontal="center" vertical="center"/>
    </xf>
    <xf numFmtId="9" fontId="28" fillId="22" borderId="33" xfId="62" applyFont="1" applyFill="1" applyBorder="1" applyAlignment="1">
      <alignment horizontal="center" vertical="center"/>
    </xf>
    <xf numFmtId="0" fontId="48" fillId="36" borderId="29" xfId="0" applyFont="1" applyFill="1" applyBorder="1" applyAlignment="1">
      <alignment vertical="center"/>
    </xf>
    <xf numFmtId="0" fontId="48" fillId="36" borderId="30" xfId="0" applyFont="1" applyFill="1" applyBorder="1" applyAlignment="1">
      <alignment vertical="center"/>
    </xf>
    <xf numFmtId="1" fontId="48" fillId="37" borderId="29" xfId="0" applyNumberFormat="1" applyFont="1" applyFill="1" applyBorder="1" applyAlignment="1">
      <alignment vertical="center"/>
    </xf>
    <xf numFmtId="1" fontId="48" fillId="37" borderId="30" xfId="0" applyNumberFormat="1" applyFont="1" applyFill="1" applyBorder="1" applyAlignment="1">
      <alignment vertical="center"/>
    </xf>
    <xf numFmtId="0" fontId="28" fillId="22" borderId="29" xfId="0" applyFont="1" applyFill="1" applyBorder="1" applyAlignment="1">
      <alignment vertical="top"/>
    </xf>
    <xf numFmtId="0" fontId="28" fillId="22" borderId="30" xfId="0" applyFont="1" applyFill="1" applyBorder="1" applyAlignment="1">
      <alignment vertical="top"/>
    </xf>
    <xf numFmtId="1" fontId="48" fillId="21" borderId="33" xfId="0" applyNumberFormat="1" applyFont="1" applyFill="1" applyBorder="1" applyAlignment="1">
      <alignment vertical="center"/>
    </xf>
    <xf numFmtId="1" fontId="48" fillId="21" borderId="34" xfId="0" applyNumberFormat="1" applyFont="1" applyFill="1" applyBorder="1" applyAlignment="1">
      <alignment vertical="center"/>
    </xf>
    <xf numFmtId="1" fontId="48" fillId="51" borderId="29" xfId="0" applyNumberFormat="1" applyFont="1" applyFill="1" applyBorder="1" applyAlignment="1">
      <alignment vertical="top"/>
    </xf>
    <xf numFmtId="1" fontId="48" fillId="51" borderId="30" xfId="0" applyNumberFormat="1" applyFont="1" applyFill="1" applyBorder="1" applyAlignment="1">
      <alignment vertical="top"/>
    </xf>
    <xf numFmtId="3" fontId="48" fillId="35" borderId="10" xfId="0" applyNumberFormat="1" applyFont="1" applyFill="1" applyBorder="1" applyAlignment="1">
      <alignment horizontal="center" vertical="center"/>
    </xf>
    <xf numFmtId="3" fontId="48" fillId="35" borderId="32" xfId="0" applyNumberFormat="1" applyFont="1" applyFill="1" applyBorder="1" applyAlignment="1">
      <alignment horizontal="center" vertical="center"/>
    </xf>
    <xf numFmtId="9" fontId="48" fillId="35" borderId="42" xfId="0" applyNumberFormat="1" applyFont="1" applyFill="1" applyBorder="1" applyAlignment="1">
      <alignment horizontal="center" vertical="center"/>
    </xf>
    <xf numFmtId="3" fontId="48" fillId="36" borderId="10" xfId="0" applyNumberFormat="1" applyFont="1" applyFill="1" applyBorder="1" applyAlignment="1">
      <alignment horizontal="center" vertical="center"/>
    </xf>
    <xf numFmtId="3" fontId="48" fillId="36" borderId="32" xfId="0" applyNumberFormat="1" applyFont="1" applyFill="1" applyBorder="1" applyAlignment="1">
      <alignment horizontal="center" vertical="center"/>
    </xf>
    <xf numFmtId="9" fontId="48" fillId="36" borderId="42" xfId="0" applyNumberFormat="1" applyFont="1" applyFill="1" applyBorder="1" applyAlignment="1">
      <alignment horizontal="center" vertical="center"/>
    </xf>
    <xf numFmtId="3" fontId="48" fillId="52" borderId="10" xfId="0" applyNumberFormat="1" applyFont="1" applyFill="1" applyBorder="1" applyAlignment="1">
      <alignment horizontal="center" vertical="center"/>
    </xf>
    <xf numFmtId="3" fontId="48" fillId="52" borderId="32" xfId="0" applyNumberFormat="1" applyFont="1" applyFill="1" applyBorder="1" applyAlignment="1">
      <alignment horizontal="center" vertical="center"/>
    </xf>
    <xf numFmtId="9" fontId="48" fillId="52" borderId="42" xfId="0" applyNumberFormat="1" applyFont="1" applyFill="1" applyBorder="1" applyAlignment="1">
      <alignment horizontal="center" vertical="center"/>
    </xf>
    <xf numFmtId="3" fontId="48" fillId="38" borderId="10" xfId="0" applyNumberFormat="1" applyFont="1" applyFill="1" applyBorder="1" applyAlignment="1">
      <alignment horizontal="center" vertical="center"/>
    </xf>
    <xf numFmtId="3" fontId="48" fillId="38" borderId="32" xfId="0" applyNumberFormat="1" applyFont="1" applyFill="1" applyBorder="1" applyAlignment="1">
      <alignment horizontal="center" vertical="center"/>
    </xf>
    <xf numFmtId="9" fontId="48" fillId="38" borderId="42" xfId="0" applyNumberFormat="1" applyFont="1" applyFill="1" applyBorder="1" applyAlignment="1">
      <alignment horizontal="center" vertical="center"/>
    </xf>
    <xf numFmtId="3" fontId="48" fillId="21" borderId="10" xfId="0" applyNumberFormat="1" applyFont="1" applyFill="1" applyBorder="1" applyAlignment="1">
      <alignment horizontal="center" vertical="center"/>
    </xf>
    <xf numFmtId="3" fontId="48" fillId="21" borderId="32" xfId="0" applyNumberFormat="1" applyFont="1" applyFill="1" applyBorder="1" applyAlignment="1">
      <alignment horizontal="center" vertical="center"/>
    </xf>
    <xf numFmtId="9" fontId="48" fillId="21" borderId="42" xfId="0" applyNumberFormat="1" applyFont="1" applyFill="1" applyBorder="1" applyAlignment="1">
      <alignment horizontal="center" vertical="center"/>
    </xf>
    <xf numFmtId="3" fontId="48" fillId="51" borderId="10" xfId="0" applyNumberFormat="1" applyFont="1" applyFill="1" applyBorder="1" applyAlignment="1">
      <alignment horizontal="center" vertical="center"/>
    </xf>
    <xf numFmtId="3" fontId="48" fillId="51" borderId="32" xfId="0" applyNumberFormat="1" applyFont="1" applyFill="1" applyBorder="1" applyAlignment="1">
      <alignment horizontal="center" vertical="center"/>
    </xf>
    <xf numFmtId="9" fontId="48" fillId="51" borderId="42" xfId="0" applyNumberFormat="1" applyFont="1" applyFill="1" applyBorder="1" applyAlignment="1">
      <alignment horizontal="center" vertical="center"/>
    </xf>
    <xf numFmtId="0" fontId="0" fillId="0" borderId="39" xfId="0" applyBorder="1" applyAlignment="1">
      <alignment horizontal="center" vertical="top"/>
    </xf>
    <xf numFmtId="9" fontId="0" fillId="0" borderId="43" xfId="0" applyNumberFormat="1" applyBorder="1" applyAlignment="1">
      <alignment horizontal="center" vertical="top"/>
    </xf>
    <xf numFmtId="3" fontId="60" fillId="53" borderId="44" xfId="62" applyNumberFormat="1" applyFont="1" applyFill="1" applyBorder="1" applyAlignment="1">
      <alignment horizontal="center" vertical="top"/>
    </xf>
    <xf numFmtId="9" fontId="60" fillId="53" borderId="44" xfId="62" applyNumberFormat="1" applyFont="1" applyFill="1" applyBorder="1" applyAlignment="1">
      <alignment horizontal="center" vertical="top"/>
    </xf>
    <xf numFmtId="0" fontId="75" fillId="53" borderId="45" xfId="0" applyFont="1" applyFill="1" applyBorder="1" applyAlignment="1">
      <alignment horizontal="center" vertical="top" wrapText="1"/>
    </xf>
    <xf numFmtId="0" fontId="75" fillId="53" borderId="46" xfId="0" applyFont="1" applyFill="1" applyBorder="1" applyAlignment="1">
      <alignment horizontal="center" vertical="top" wrapText="1"/>
    </xf>
    <xf numFmtId="0" fontId="75" fillId="53" borderId="47" xfId="0" applyFont="1" applyFill="1" applyBorder="1" applyAlignment="1">
      <alignment horizontal="center" vertical="top" wrapText="1"/>
    </xf>
    <xf numFmtId="9" fontId="60" fillId="50" borderId="38" xfId="62" applyFont="1" applyFill="1" applyBorder="1" applyAlignment="1" applyProtection="1">
      <alignment horizontal="center" vertical="center"/>
      <protection hidden="1"/>
    </xf>
    <xf numFmtId="9" fontId="60" fillId="50" borderId="48" xfId="62" applyFont="1" applyFill="1" applyBorder="1" applyAlignment="1" applyProtection="1">
      <alignment horizontal="center" vertical="center"/>
      <protection hidden="1"/>
    </xf>
    <xf numFmtId="0" fontId="0" fillId="0" borderId="10" xfId="0" applyBorder="1" applyAlignment="1">
      <alignment vertical="center"/>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49" xfId="0" applyFont="1" applyFill="1" applyBorder="1" applyAlignment="1">
      <alignment horizontal="center" vertical="top"/>
    </xf>
    <xf numFmtId="0" fontId="0" fillId="0" borderId="50" xfId="0" applyFont="1" applyFill="1" applyBorder="1" applyAlignment="1">
      <alignment horizontal="left" vertical="top" wrapText="1"/>
    </xf>
    <xf numFmtId="0" fontId="0" fillId="0" borderId="50" xfId="0" applyFont="1" applyFill="1" applyBorder="1" applyAlignment="1">
      <alignment vertical="top"/>
    </xf>
    <xf numFmtId="9" fontId="0" fillId="0" borderId="50" xfId="62" applyFont="1" applyFill="1" applyBorder="1" applyAlignment="1">
      <alignment horizontal="center" vertical="center"/>
    </xf>
    <xf numFmtId="9" fontId="0" fillId="0" borderId="0" xfId="62" applyFont="1" applyFill="1" applyBorder="1" applyAlignment="1">
      <alignment horizontal="center" vertical="center" wrapText="1"/>
    </xf>
    <xf numFmtId="0" fontId="73" fillId="45" borderId="11" xfId="0" applyFont="1" applyFill="1" applyBorder="1" applyAlignment="1">
      <alignment horizontal="center" vertical="center" wrapText="1"/>
    </xf>
    <xf numFmtId="0" fontId="73" fillId="45" borderId="51" xfId="0" applyFont="1" applyFill="1" applyBorder="1" applyAlignment="1">
      <alignment horizontal="center" vertical="center" wrapText="1"/>
    </xf>
    <xf numFmtId="0" fontId="73" fillId="45" borderId="28" xfId="0" applyFont="1" applyFill="1" applyBorder="1" applyAlignment="1">
      <alignment horizontal="center" vertical="center" wrapText="1"/>
    </xf>
    <xf numFmtId="0" fontId="81" fillId="39" borderId="12" xfId="0" applyFont="1" applyFill="1" applyBorder="1" applyAlignment="1">
      <alignment horizontal="center" vertical="center"/>
    </xf>
    <xf numFmtId="0" fontId="81" fillId="39" borderId="32" xfId="0" applyFont="1" applyFill="1" applyBorder="1" applyAlignment="1">
      <alignment horizontal="center" vertical="center"/>
    </xf>
    <xf numFmtId="0" fontId="81" fillId="39" borderId="13" xfId="0" applyFont="1" applyFill="1" applyBorder="1" applyAlignment="1">
      <alignment horizontal="center" vertical="center"/>
    </xf>
    <xf numFmtId="0" fontId="32" fillId="40" borderId="11" xfId="0" applyFont="1" applyFill="1" applyBorder="1" applyAlignment="1">
      <alignment horizontal="center" vertical="center" textRotation="90" wrapText="1"/>
    </xf>
    <xf numFmtId="0" fontId="32" fillId="40" borderId="51" xfId="0" applyFont="1" applyFill="1" applyBorder="1" applyAlignment="1">
      <alignment horizontal="center" vertical="center" textRotation="90" wrapText="1"/>
    </xf>
    <xf numFmtId="0" fontId="32" fillId="40" borderId="28" xfId="0" applyFont="1" applyFill="1" applyBorder="1" applyAlignment="1">
      <alignment horizontal="center" vertical="center" textRotation="90" wrapText="1"/>
    </xf>
    <xf numFmtId="0" fontId="20" fillId="45" borderId="11" xfId="0" applyFont="1" applyFill="1" applyBorder="1" applyAlignment="1">
      <alignment horizontal="center" vertical="center" wrapText="1"/>
    </xf>
    <xf numFmtId="0" fontId="20" fillId="45" borderId="28" xfId="0" applyFont="1" applyFill="1" applyBorder="1" applyAlignment="1">
      <alignment horizontal="center" vertical="center" wrapText="1"/>
    </xf>
    <xf numFmtId="9" fontId="0" fillId="0" borderId="42" xfId="0" applyNumberForma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48" fillId="35" borderId="38" xfId="0" applyFont="1" applyFill="1" applyBorder="1" applyAlignment="1">
      <alignment horizontal="left" vertical="center"/>
    </xf>
    <xf numFmtId="0" fontId="48" fillId="35" borderId="0" xfId="0" applyFont="1" applyFill="1" applyBorder="1" applyAlignment="1">
      <alignment horizontal="left" vertical="center"/>
    </xf>
    <xf numFmtId="0" fontId="48" fillId="36" borderId="38" xfId="0" applyFont="1" applyFill="1" applyBorder="1" applyAlignment="1">
      <alignment horizontal="left" vertical="center"/>
    </xf>
    <xf numFmtId="0" fontId="48" fillId="36" borderId="0" xfId="0" applyFont="1" applyFill="1" applyBorder="1" applyAlignment="1">
      <alignment horizontal="left" vertical="center"/>
    </xf>
    <xf numFmtId="0" fontId="48" fillId="52" borderId="38" xfId="0" applyFont="1" applyFill="1" applyBorder="1" applyAlignment="1">
      <alignment horizontal="left" vertical="center"/>
    </xf>
    <xf numFmtId="0" fontId="48" fillId="52" borderId="0" xfId="0" applyFont="1" applyFill="1" applyBorder="1" applyAlignment="1">
      <alignment horizontal="left" vertical="center"/>
    </xf>
    <xf numFmtId="0" fontId="48" fillId="38" borderId="38" xfId="0" applyFont="1" applyFill="1" applyBorder="1" applyAlignment="1">
      <alignment horizontal="left" vertical="center"/>
    </xf>
    <xf numFmtId="0" fontId="48" fillId="38" borderId="0" xfId="0" applyFont="1" applyFill="1" applyBorder="1" applyAlignment="1">
      <alignment horizontal="left" vertical="center"/>
    </xf>
    <xf numFmtId="0" fontId="48" fillId="21" borderId="38" xfId="0" applyFont="1" applyFill="1" applyBorder="1" applyAlignment="1">
      <alignment horizontal="left" vertical="center"/>
    </xf>
    <xf numFmtId="0" fontId="48" fillId="21" borderId="0" xfId="0" applyFont="1" applyFill="1" applyBorder="1" applyAlignment="1">
      <alignment horizontal="left" vertical="center"/>
    </xf>
    <xf numFmtId="9" fontId="0" fillId="0" borderId="42" xfId="0" applyNumberFormat="1" applyFill="1" applyBorder="1" applyAlignment="1">
      <alignment horizontal="center" vertical="center"/>
    </xf>
    <xf numFmtId="0" fontId="0" fillId="0" borderId="42" xfId="0" applyFill="1" applyBorder="1" applyAlignment="1">
      <alignment horizontal="center" vertical="center"/>
    </xf>
    <xf numFmtId="9" fontId="0" fillId="0" borderId="42" xfId="0" applyNumberFormat="1" applyFont="1" applyBorder="1" applyAlignment="1">
      <alignment horizontal="center" vertical="center"/>
    </xf>
    <xf numFmtId="0" fontId="0" fillId="0" borderId="42" xfId="0" applyFont="1" applyBorder="1" applyAlignment="1">
      <alignment horizontal="center" vertical="center"/>
    </xf>
    <xf numFmtId="0" fontId="48" fillId="35" borderId="29" xfId="0" applyFont="1" applyFill="1" applyBorder="1" applyAlignment="1">
      <alignment horizontal="center" vertical="top"/>
    </xf>
    <xf numFmtId="0" fontId="48" fillId="35" borderId="30" xfId="0" applyFont="1" applyFill="1" applyBorder="1" applyAlignment="1">
      <alignment horizontal="center" vertical="top"/>
    </xf>
    <xf numFmtId="0" fontId="0" fillId="5" borderId="0" xfId="0" applyFill="1" applyBorder="1" applyAlignment="1">
      <alignment horizontal="left" vertical="top" wrapText="1"/>
    </xf>
    <xf numFmtId="0" fontId="45" fillId="35" borderId="36" xfId="0" applyFont="1" applyFill="1" applyBorder="1" applyAlignment="1">
      <alignment horizontal="left" vertical="center" wrapText="1"/>
    </xf>
    <xf numFmtId="0" fontId="45" fillId="35" borderId="29" xfId="0" applyFont="1" applyFill="1" applyBorder="1" applyAlignment="1">
      <alignment horizontal="left" vertical="center" wrapText="1"/>
    </xf>
    <xf numFmtId="0" fontId="45" fillId="35" borderId="48" xfId="0" applyFont="1" applyFill="1" applyBorder="1" applyAlignment="1">
      <alignment horizontal="left" vertical="center" wrapText="1"/>
    </xf>
    <xf numFmtId="0" fontId="45" fillId="35" borderId="30" xfId="0" applyFont="1" applyFill="1" applyBorder="1" applyAlignment="1">
      <alignment horizontal="left" vertical="center" wrapText="1"/>
    </xf>
    <xf numFmtId="9" fontId="48" fillId="35" borderId="29" xfId="0" applyNumberFormat="1" applyFont="1" applyFill="1" applyBorder="1" applyAlignment="1">
      <alignment horizontal="center" vertical="center"/>
    </xf>
    <xf numFmtId="9" fontId="48" fillId="35" borderId="30" xfId="0" applyNumberFormat="1" applyFont="1" applyFill="1" applyBorder="1" applyAlignment="1">
      <alignment horizontal="center" vertical="center"/>
    </xf>
    <xf numFmtId="9" fontId="48" fillId="35" borderId="37" xfId="0" applyNumberFormat="1" applyFont="1" applyFill="1" applyBorder="1" applyAlignment="1">
      <alignment horizontal="center" vertical="center"/>
    </xf>
    <xf numFmtId="9" fontId="48" fillId="35" borderId="52" xfId="0" applyNumberFormat="1" applyFont="1" applyFill="1" applyBorder="1" applyAlignment="1">
      <alignment horizontal="center" vertical="center"/>
    </xf>
    <xf numFmtId="0" fontId="77" fillId="0" borderId="11" xfId="0" applyFont="1" applyFill="1" applyBorder="1" applyAlignment="1">
      <alignment horizontal="left" vertical="center" wrapText="1"/>
    </xf>
    <xf numFmtId="0" fontId="77" fillId="0" borderId="28" xfId="0" applyFont="1" applyFill="1" applyBorder="1" applyAlignment="1">
      <alignment horizontal="left" vertical="center" wrapText="1"/>
    </xf>
    <xf numFmtId="0" fontId="77" fillId="0" borderId="51" xfId="0" applyFont="1" applyFill="1" applyBorder="1" applyAlignment="1">
      <alignment horizontal="left" vertical="center" wrapText="1"/>
    </xf>
    <xf numFmtId="0" fontId="77" fillId="0" borderId="53" xfId="0" applyFont="1" applyFill="1" applyBorder="1" applyAlignment="1">
      <alignment horizontal="left" vertical="center" wrapText="1"/>
    </xf>
    <xf numFmtId="0" fontId="0" fillId="7" borderId="0" xfId="0" applyFill="1" applyBorder="1" applyAlignment="1">
      <alignment horizontal="left" vertical="top" wrapText="1"/>
    </xf>
    <xf numFmtId="0" fontId="45" fillId="36" borderId="36" xfId="0" applyFont="1" applyFill="1" applyBorder="1" applyAlignment="1">
      <alignment horizontal="left" vertical="center" wrapText="1"/>
    </xf>
    <xf numFmtId="0" fontId="45" fillId="36" borderId="29" xfId="0" applyFont="1" applyFill="1" applyBorder="1" applyAlignment="1">
      <alignment horizontal="left" vertical="center" wrapText="1"/>
    </xf>
    <xf numFmtId="0" fontId="45" fillId="36" borderId="48" xfId="0" applyFont="1" applyFill="1" applyBorder="1" applyAlignment="1">
      <alignment horizontal="left" vertical="center" wrapText="1"/>
    </xf>
    <xf numFmtId="0" fontId="45" fillId="36" borderId="30" xfId="0" applyFont="1" applyFill="1" applyBorder="1" applyAlignment="1">
      <alignment horizontal="left" vertical="center" wrapText="1"/>
    </xf>
    <xf numFmtId="9" fontId="48" fillId="36" borderId="29" xfId="0" applyNumberFormat="1" applyFont="1" applyFill="1" applyBorder="1" applyAlignment="1">
      <alignment horizontal="center" vertical="center"/>
    </xf>
    <xf numFmtId="9" fontId="48" fillId="36" borderId="30" xfId="0" applyNumberFormat="1" applyFont="1" applyFill="1" applyBorder="1" applyAlignment="1">
      <alignment horizontal="center" vertical="center"/>
    </xf>
    <xf numFmtId="9" fontId="48" fillId="36" borderId="37" xfId="0" applyNumberFormat="1" applyFont="1" applyFill="1" applyBorder="1" applyAlignment="1">
      <alignment horizontal="center" vertical="center"/>
    </xf>
    <xf numFmtId="9" fontId="48" fillId="36" borderId="52" xfId="0" applyNumberFormat="1" applyFont="1" applyFill="1" applyBorder="1" applyAlignment="1">
      <alignment horizontal="center" vertical="center"/>
    </xf>
    <xf numFmtId="0" fontId="77" fillId="0" borderId="11" xfId="0" applyFont="1" applyBorder="1" applyAlignment="1">
      <alignment horizontal="left" vertical="center" wrapText="1"/>
    </xf>
    <xf numFmtId="0" fontId="77" fillId="0" borderId="51" xfId="0" applyFont="1" applyBorder="1" applyAlignment="1">
      <alignment horizontal="left" vertical="center" wrapText="1"/>
    </xf>
    <xf numFmtId="0" fontId="77" fillId="0" borderId="28" xfId="0" applyFont="1" applyBorder="1" applyAlignment="1">
      <alignment horizontal="left" vertical="center" wrapText="1"/>
    </xf>
    <xf numFmtId="0" fontId="77" fillId="0" borderId="53" xfId="0" applyFont="1" applyBorder="1" applyAlignment="1">
      <alignment horizontal="left" vertical="center" wrapText="1"/>
    </xf>
    <xf numFmtId="9" fontId="48" fillId="37" borderId="29" xfId="62" applyFont="1" applyFill="1" applyBorder="1" applyAlignment="1">
      <alignment horizontal="center" vertical="center"/>
    </xf>
    <xf numFmtId="9" fontId="48" fillId="37" borderId="30" xfId="62" applyFont="1" applyFill="1" applyBorder="1" applyAlignment="1">
      <alignment horizontal="center" vertical="center"/>
    </xf>
    <xf numFmtId="9" fontId="48" fillId="37" borderId="37" xfId="62" applyFont="1" applyFill="1" applyBorder="1" applyAlignment="1">
      <alignment horizontal="center" vertical="center"/>
    </xf>
    <xf numFmtId="9" fontId="48" fillId="37" borderId="52" xfId="62" applyFont="1" applyFill="1" applyBorder="1" applyAlignment="1">
      <alignment horizontal="center" vertical="center"/>
    </xf>
    <xf numFmtId="164" fontId="0" fillId="54" borderId="0" xfId="0" applyNumberFormat="1" applyFill="1" applyBorder="1" applyAlignment="1">
      <alignment horizontal="left" vertical="top" wrapText="1"/>
    </xf>
    <xf numFmtId="0" fontId="45" fillId="37" borderId="36" xfId="0" applyFont="1" applyFill="1" applyBorder="1" applyAlignment="1">
      <alignment horizontal="left" vertical="center" wrapText="1"/>
    </xf>
    <xf numFmtId="0" fontId="45" fillId="37" borderId="29" xfId="0" applyFont="1" applyFill="1" applyBorder="1" applyAlignment="1">
      <alignment horizontal="left" vertical="center" wrapText="1"/>
    </xf>
    <xf numFmtId="0" fontId="45" fillId="37" borderId="48" xfId="0" applyFont="1" applyFill="1" applyBorder="1" applyAlignment="1">
      <alignment horizontal="left" vertical="center" wrapText="1"/>
    </xf>
    <xf numFmtId="0" fontId="45" fillId="37" borderId="30" xfId="0" applyFont="1" applyFill="1" applyBorder="1" applyAlignment="1">
      <alignment horizontal="left" vertical="center" wrapText="1"/>
    </xf>
    <xf numFmtId="0" fontId="31" fillId="0" borderId="11" xfId="0" applyFont="1" applyBorder="1" applyAlignment="1">
      <alignment horizontal="left" vertical="center" wrapText="1"/>
    </xf>
    <xf numFmtId="0" fontId="31" fillId="0" borderId="51" xfId="0" applyFont="1" applyBorder="1" applyAlignment="1">
      <alignment horizontal="left" vertical="center" wrapText="1"/>
    </xf>
    <xf numFmtId="0" fontId="31" fillId="0" borderId="28" xfId="0" applyFont="1" applyBorder="1" applyAlignment="1">
      <alignment horizontal="left" vertical="center" wrapText="1"/>
    </xf>
    <xf numFmtId="0" fontId="45" fillId="22" borderId="36" xfId="0" applyFont="1" applyFill="1" applyBorder="1" applyAlignment="1">
      <alignment horizontal="left" vertical="center" wrapText="1"/>
    </xf>
    <xf numFmtId="0" fontId="45" fillId="22" borderId="29" xfId="0" applyFont="1" applyFill="1" applyBorder="1" applyAlignment="1">
      <alignment horizontal="left" vertical="center" wrapText="1"/>
    </xf>
    <xf numFmtId="0" fontId="31" fillId="0" borderId="53" xfId="0" applyFont="1" applyBorder="1" applyAlignment="1">
      <alignment horizontal="left" vertical="center" wrapText="1"/>
    </xf>
    <xf numFmtId="0" fontId="45" fillId="22" borderId="48" xfId="0" applyFont="1" applyFill="1" applyBorder="1" applyAlignment="1">
      <alignment horizontal="left" vertical="center" wrapText="1"/>
    </xf>
    <xf numFmtId="0" fontId="45" fillId="22" borderId="30" xfId="0" applyFont="1" applyFill="1" applyBorder="1" applyAlignment="1">
      <alignment horizontal="left" vertical="center" wrapText="1"/>
    </xf>
    <xf numFmtId="9" fontId="48" fillId="22" borderId="29" xfId="62" applyFont="1" applyFill="1" applyBorder="1" applyAlignment="1">
      <alignment horizontal="center" vertical="center"/>
    </xf>
    <xf numFmtId="9" fontId="48" fillId="22" borderId="30" xfId="62" applyFont="1" applyFill="1" applyBorder="1" applyAlignment="1">
      <alignment horizontal="center" vertical="center"/>
    </xf>
    <xf numFmtId="9" fontId="48" fillId="22" borderId="37" xfId="62" applyFont="1" applyFill="1" applyBorder="1" applyAlignment="1">
      <alignment horizontal="center" vertical="center"/>
    </xf>
    <xf numFmtId="9" fontId="48" fillId="22" borderId="52" xfId="62" applyFont="1" applyFill="1" applyBorder="1" applyAlignment="1">
      <alignment horizontal="center" vertical="center"/>
    </xf>
    <xf numFmtId="0" fontId="0" fillId="4" borderId="0" xfId="0" applyFill="1" applyBorder="1" applyAlignment="1">
      <alignment horizontal="left" vertical="top" wrapText="1"/>
    </xf>
    <xf numFmtId="0" fontId="0" fillId="3" borderId="22" xfId="0" applyFill="1" applyBorder="1" applyAlignment="1">
      <alignment horizontal="left" vertical="top" wrapText="1"/>
    </xf>
    <xf numFmtId="0" fontId="0" fillId="3" borderId="0" xfId="0" applyFill="1" applyBorder="1" applyAlignment="1">
      <alignment horizontal="left" vertical="top" wrapText="1"/>
    </xf>
    <xf numFmtId="0" fontId="0" fillId="3" borderId="25" xfId="0" applyFill="1" applyBorder="1" applyAlignment="1">
      <alignment horizontal="left" vertical="top" wrapText="1"/>
    </xf>
    <xf numFmtId="0" fontId="45" fillId="21" borderId="36" xfId="0" applyFont="1" applyFill="1" applyBorder="1" applyAlignment="1">
      <alignment horizontal="left" vertical="center" wrapText="1"/>
    </xf>
    <xf numFmtId="0" fontId="45" fillId="21" borderId="29" xfId="0" applyFont="1" applyFill="1" applyBorder="1" applyAlignment="1">
      <alignment horizontal="left" vertical="center" wrapText="1"/>
    </xf>
    <xf numFmtId="0" fontId="45" fillId="21" borderId="48" xfId="0" applyFont="1" applyFill="1" applyBorder="1" applyAlignment="1">
      <alignment horizontal="left" vertical="center" wrapText="1"/>
    </xf>
    <xf numFmtId="0" fontId="45" fillId="21" borderId="30" xfId="0" applyFont="1" applyFill="1" applyBorder="1" applyAlignment="1">
      <alignment horizontal="left" vertical="center" wrapText="1"/>
    </xf>
    <xf numFmtId="9" fontId="48" fillId="21" borderId="36" xfId="62" applyFont="1" applyFill="1" applyBorder="1" applyAlignment="1">
      <alignment horizontal="center" vertical="center"/>
    </xf>
    <xf numFmtId="9" fontId="48" fillId="21" borderId="37" xfId="62" applyFont="1" applyFill="1" applyBorder="1" applyAlignment="1">
      <alignment horizontal="center" vertical="center"/>
    </xf>
    <xf numFmtId="9" fontId="48" fillId="21" borderId="48" xfId="62" applyFont="1" applyFill="1" applyBorder="1" applyAlignment="1">
      <alignment horizontal="center" vertical="center"/>
    </xf>
    <xf numFmtId="9" fontId="48" fillId="21" borderId="52" xfId="62" applyFont="1" applyFill="1" applyBorder="1" applyAlignment="1">
      <alignment horizontal="center" vertical="center"/>
    </xf>
    <xf numFmtId="0" fontId="0" fillId="50" borderId="22" xfId="0" applyFill="1" applyBorder="1" applyAlignment="1">
      <alignment horizontal="left" vertical="top" wrapText="1"/>
    </xf>
    <xf numFmtId="0" fontId="0" fillId="50" borderId="0" xfId="0" applyFill="1" applyBorder="1" applyAlignment="1">
      <alignment horizontal="left" vertical="top" wrapText="1"/>
    </xf>
    <xf numFmtId="0" fontId="0" fillId="50" borderId="25" xfId="0" applyFill="1" applyBorder="1" applyAlignment="1">
      <alignment horizontal="left" vertical="top" wrapText="1"/>
    </xf>
    <xf numFmtId="9" fontId="48" fillId="51" borderId="29" xfId="62" applyFont="1" applyFill="1" applyBorder="1" applyAlignment="1">
      <alignment horizontal="center" vertical="center"/>
    </xf>
    <xf numFmtId="9" fontId="48" fillId="51" borderId="30" xfId="62" applyFont="1" applyFill="1" applyBorder="1" applyAlignment="1">
      <alignment horizontal="center" vertical="center"/>
    </xf>
    <xf numFmtId="9" fontId="48" fillId="51" borderId="54" xfId="62" applyFont="1" applyFill="1" applyBorder="1" applyAlignment="1">
      <alignment horizontal="center" vertical="center"/>
    </xf>
    <xf numFmtId="9" fontId="48" fillId="51" borderId="55" xfId="62" applyFont="1" applyFill="1" applyBorder="1" applyAlignment="1">
      <alignment horizontal="center" vertical="center"/>
    </xf>
    <xf numFmtId="0" fontId="45" fillId="51" borderId="56" xfId="0" applyFont="1" applyFill="1" applyBorder="1" applyAlignment="1">
      <alignment horizontal="left" vertical="center" wrapText="1"/>
    </xf>
    <xf numFmtId="0" fontId="45" fillId="51" borderId="29" xfId="0" applyFont="1" applyFill="1" applyBorder="1" applyAlignment="1">
      <alignment horizontal="left" vertical="center" wrapText="1"/>
    </xf>
    <xf numFmtId="0" fontId="45" fillId="51" borderId="57" xfId="0" applyFont="1" applyFill="1" applyBorder="1" applyAlignment="1">
      <alignment horizontal="left" vertical="center" wrapText="1"/>
    </xf>
    <xf numFmtId="0" fontId="45" fillId="51" borderId="30" xfId="0" applyFont="1" applyFill="1" applyBorder="1" applyAlignment="1">
      <alignment horizontal="lef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rmal 4" xfId="59"/>
    <cellStyle name="Note" xfId="60"/>
    <cellStyle name="Output" xfId="61"/>
    <cellStyle name="Percent" xfId="62"/>
    <cellStyle name="Percent 2" xfId="63"/>
    <cellStyle name="Percent 2 2" xfId="64"/>
    <cellStyle name="Percent 3" xfId="65"/>
    <cellStyle name="Prozent 2" xfId="66"/>
    <cellStyle name="Standard 2" xfId="67"/>
    <cellStyle name="Standard 3" xfId="68"/>
    <cellStyle name="Title" xfId="69"/>
    <cellStyle name="Total" xfId="70"/>
    <cellStyle name="Warning Text"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pn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12</xdr:row>
      <xdr:rowOff>66675</xdr:rowOff>
    </xdr:from>
    <xdr:to>
      <xdr:col>4</xdr:col>
      <xdr:colOff>342900</xdr:colOff>
      <xdr:row>12</xdr:row>
      <xdr:rowOff>285750</xdr:rowOff>
    </xdr:to>
    <xdr:pic>
      <xdr:nvPicPr>
        <xdr:cNvPr id="1" name="Picture 15"/>
        <xdr:cNvPicPr preferRelativeResize="1">
          <a:picLocks noChangeAspect="1"/>
        </xdr:cNvPicPr>
      </xdr:nvPicPr>
      <xdr:blipFill>
        <a:blip r:embed="rId1"/>
        <a:stretch>
          <a:fillRect/>
        </a:stretch>
      </xdr:blipFill>
      <xdr:spPr>
        <a:xfrm>
          <a:off x="6143625" y="2924175"/>
          <a:ext cx="142875" cy="219075"/>
        </a:xfrm>
        <a:prstGeom prst="rect">
          <a:avLst/>
        </a:prstGeom>
        <a:noFill/>
        <a:ln w="9525" cmpd="sng">
          <a:noFill/>
        </a:ln>
      </xdr:spPr>
    </xdr:pic>
    <xdr:clientData/>
  </xdr:twoCellAnchor>
  <xdr:twoCellAnchor editAs="oneCell">
    <xdr:from>
      <xdr:col>4</xdr:col>
      <xdr:colOff>190500</xdr:colOff>
      <xdr:row>10</xdr:row>
      <xdr:rowOff>9525</xdr:rowOff>
    </xdr:from>
    <xdr:to>
      <xdr:col>4</xdr:col>
      <xdr:colOff>381000</xdr:colOff>
      <xdr:row>10</xdr:row>
      <xdr:rowOff>200025</xdr:rowOff>
    </xdr:to>
    <xdr:pic>
      <xdr:nvPicPr>
        <xdr:cNvPr id="2" name="Picture 17"/>
        <xdr:cNvPicPr preferRelativeResize="1">
          <a:picLocks noChangeAspect="1"/>
        </xdr:cNvPicPr>
      </xdr:nvPicPr>
      <xdr:blipFill>
        <a:blip r:embed="rId2"/>
        <a:stretch>
          <a:fillRect/>
        </a:stretch>
      </xdr:blipFill>
      <xdr:spPr>
        <a:xfrm>
          <a:off x="6134100" y="2238375"/>
          <a:ext cx="190500" cy="190500"/>
        </a:xfrm>
        <a:prstGeom prst="rect">
          <a:avLst/>
        </a:prstGeom>
        <a:noFill/>
        <a:ln w="9525" cmpd="sng">
          <a:noFill/>
        </a:ln>
      </xdr:spPr>
    </xdr:pic>
    <xdr:clientData/>
  </xdr:twoCellAnchor>
  <xdr:twoCellAnchor editAs="oneCell">
    <xdr:from>
      <xdr:col>4</xdr:col>
      <xdr:colOff>161925</xdr:colOff>
      <xdr:row>16</xdr:row>
      <xdr:rowOff>28575</xdr:rowOff>
    </xdr:from>
    <xdr:to>
      <xdr:col>4</xdr:col>
      <xdr:colOff>371475</xdr:colOff>
      <xdr:row>16</xdr:row>
      <xdr:rowOff>285750</xdr:rowOff>
    </xdr:to>
    <xdr:pic>
      <xdr:nvPicPr>
        <xdr:cNvPr id="3" name="Picture 27"/>
        <xdr:cNvPicPr preferRelativeResize="1">
          <a:picLocks noChangeAspect="1"/>
        </xdr:cNvPicPr>
      </xdr:nvPicPr>
      <xdr:blipFill>
        <a:blip r:embed="rId3"/>
        <a:stretch>
          <a:fillRect/>
        </a:stretch>
      </xdr:blipFill>
      <xdr:spPr>
        <a:xfrm>
          <a:off x="6105525" y="4029075"/>
          <a:ext cx="209550" cy="257175"/>
        </a:xfrm>
        <a:prstGeom prst="rect">
          <a:avLst/>
        </a:prstGeom>
        <a:noFill/>
        <a:ln w="9525" cmpd="sng">
          <a:noFill/>
        </a:ln>
      </xdr:spPr>
    </xdr:pic>
    <xdr:clientData/>
  </xdr:twoCellAnchor>
  <xdr:twoCellAnchor editAs="oneCell">
    <xdr:from>
      <xdr:col>4</xdr:col>
      <xdr:colOff>180975</xdr:colOff>
      <xdr:row>18</xdr:row>
      <xdr:rowOff>9525</xdr:rowOff>
    </xdr:from>
    <xdr:to>
      <xdr:col>4</xdr:col>
      <xdr:colOff>428625</xdr:colOff>
      <xdr:row>18</xdr:row>
      <xdr:rowOff>285750</xdr:rowOff>
    </xdr:to>
    <xdr:pic>
      <xdr:nvPicPr>
        <xdr:cNvPr id="4" name="Picture 31"/>
        <xdr:cNvPicPr preferRelativeResize="1">
          <a:picLocks noChangeAspect="1"/>
        </xdr:cNvPicPr>
      </xdr:nvPicPr>
      <xdr:blipFill>
        <a:blip r:embed="rId4"/>
        <a:stretch>
          <a:fillRect/>
        </a:stretch>
      </xdr:blipFill>
      <xdr:spPr>
        <a:xfrm>
          <a:off x="6124575" y="4638675"/>
          <a:ext cx="247650" cy="276225"/>
        </a:xfrm>
        <a:prstGeom prst="rect">
          <a:avLst/>
        </a:prstGeom>
        <a:noFill/>
        <a:ln w="9525" cmpd="sng">
          <a:noFill/>
        </a:ln>
      </xdr:spPr>
    </xdr:pic>
    <xdr:clientData/>
  </xdr:twoCellAnchor>
  <xdr:twoCellAnchor editAs="oneCell">
    <xdr:from>
      <xdr:col>4</xdr:col>
      <xdr:colOff>161925</xdr:colOff>
      <xdr:row>25</xdr:row>
      <xdr:rowOff>38100</xdr:rowOff>
    </xdr:from>
    <xdr:to>
      <xdr:col>4</xdr:col>
      <xdr:colOff>361950</xdr:colOff>
      <xdr:row>25</xdr:row>
      <xdr:rowOff>257175</xdr:rowOff>
    </xdr:to>
    <xdr:pic>
      <xdr:nvPicPr>
        <xdr:cNvPr id="5" name="Picture 32"/>
        <xdr:cNvPicPr preferRelativeResize="1">
          <a:picLocks noChangeAspect="1"/>
        </xdr:cNvPicPr>
      </xdr:nvPicPr>
      <xdr:blipFill>
        <a:blip r:embed="rId5"/>
        <a:stretch>
          <a:fillRect/>
        </a:stretch>
      </xdr:blipFill>
      <xdr:spPr>
        <a:xfrm>
          <a:off x="6105525" y="6629400"/>
          <a:ext cx="200025" cy="219075"/>
        </a:xfrm>
        <a:prstGeom prst="rect">
          <a:avLst/>
        </a:prstGeom>
        <a:noFill/>
        <a:ln w="9525" cmpd="sng">
          <a:noFill/>
        </a:ln>
      </xdr:spPr>
    </xdr:pic>
    <xdr:clientData/>
  </xdr:twoCellAnchor>
  <xdr:twoCellAnchor editAs="oneCell">
    <xdr:from>
      <xdr:col>4</xdr:col>
      <xdr:colOff>57150</xdr:colOff>
      <xdr:row>19</xdr:row>
      <xdr:rowOff>47625</xdr:rowOff>
    </xdr:from>
    <xdr:to>
      <xdr:col>4</xdr:col>
      <xdr:colOff>504825</xdr:colOff>
      <xdr:row>19</xdr:row>
      <xdr:rowOff>342900</xdr:rowOff>
    </xdr:to>
    <xdr:pic>
      <xdr:nvPicPr>
        <xdr:cNvPr id="6" name="Picture 33"/>
        <xdr:cNvPicPr preferRelativeResize="1">
          <a:picLocks noChangeAspect="1"/>
        </xdr:cNvPicPr>
      </xdr:nvPicPr>
      <xdr:blipFill>
        <a:blip r:embed="rId6"/>
        <a:stretch>
          <a:fillRect/>
        </a:stretch>
      </xdr:blipFill>
      <xdr:spPr>
        <a:xfrm>
          <a:off x="6000750" y="4991100"/>
          <a:ext cx="447675" cy="295275"/>
        </a:xfrm>
        <a:prstGeom prst="rect">
          <a:avLst/>
        </a:prstGeom>
        <a:noFill/>
        <a:ln w="9525" cmpd="sng">
          <a:noFill/>
        </a:ln>
      </xdr:spPr>
    </xdr:pic>
    <xdr:clientData/>
  </xdr:twoCellAnchor>
  <xdr:twoCellAnchor editAs="oneCell">
    <xdr:from>
      <xdr:col>4</xdr:col>
      <xdr:colOff>152400</xdr:colOff>
      <xdr:row>20</xdr:row>
      <xdr:rowOff>38100</xdr:rowOff>
    </xdr:from>
    <xdr:to>
      <xdr:col>4</xdr:col>
      <xdr:colOff>371475</xdr:colOff>
      <xdr:row>20</xdr:row>
      <xdr:rowOff>295275</xdr:rowOff>
    </xdr:to>
    <xdr:pic>
      <xdr:nvPicPr>
        <xdr:cNvPr id="7" name="Picture 36"/>
        <xdr:cNvPicPr preferRelativeResize="1">
          <a:picLocks noChangeAspect="1"/>
        </xdr:cNvPicPr>
      </xdr:nvPicPr>
      <xdr:blipFill>
        <a:blip r:embed="rId7"/>
        <a:stretch>
          <a:fillRect/>
        </a:stretch>
      </xdr:blipFill>
      <xdr:spPr>
        <a:xfrm>
          <a:off x="6096000" y="5334000"/>
          <a:ext cx="219075" cy="257175"/>
        </a:xfrm>
        <a:prstGeom prst="rect">
          <a:avLst/>
        </a:prstGeom>
        <a:noFill/>
        <a:ln w="9525" cmpd="sng">
          <a:noFill/>
        </a:ln>
      </xdr:spPr>
    </xdr:pic>
    <xdr:clientData/>
  </xdr:twoCellAnchor>
  <xdr:twoCellAnchor editAs="oneCell">
    <xdr:from>
      <xdr:col>4</xdr:col>
      <xdr:colOff>152400</xdr:colOff>
      <xdr:row>24</xdr:row>
      <xdr:rowOff>66675</xdr:rowOff>
    </xdr:from>
    <xdr:to>
      <xdr:col>4</xdr:col>
      <xdr:colOff>371475</xdr:colOff>
      <xdr:row>24</xdr:row>
      <xdr:rowOff>266700</xdr:rowOff>
    </xdr:to>
    <xdr:pic>
      <xdr:nvPicPr>
        <xdr:cNvPr id="8" name="Picture 39"/>
        <xdr:cNvPicPr preferRelativeResize="1">
          <a:picLocks noChangeAspect="1"/>
        </xdr:cNvPicPr>
      </xdr:nvPicPr>
      <xdr:blipFill>
        <a:blip r:embed="rId8"/>
        <a:stretch>
          <a:fillRect/>
        </a:stretch>
      </xdr:blipFill>
      <xdr:spPr>
        <a:xfrm>
          <a:off x="6096000" y="6343650"/>
          <a:ext cx="219075" cy="200025"/>
        </a:xfrm>
        <a:prstGeom prst="rect">
          <a:avLst/>
        </a:prstGeom>
        <a:noFill/>
        <a:ln w="9525" cmpd="sng">
          <a:noFill/>
        </a:ln>
      </xdr:spPr>
    </xdr:pic>
    <xdr:clientData/>
  </xdr:twoCellAnchor>
  <xdr:twoCellAnchor editAs="oneCell">
    <xdr:from>
      <xdr:col>4</xdr:col>
      <xdr:colOff>152400</xdr:colOff>
      <xdr:row>26</xdr:row>
      <xdr:rowOff>47625</xdr:rowOff>
    </xdr:from>
    <xdr:to>
      <xdr:col>4</xdr:col>
      <xdr:colOff>371475</xdr:colOff>
      <xdr:row>26</xdr:row>
      <xdr:rowOff>285750</xdr:rowOff>
    </xdr:to>
    <xdr:pic>
      <xdr:nvPicPr>
        <xdr:cNvPr id="9" name="Picture 41"/>
        <xdr:cNvPicPr preferRelativeResize="1">
          <a:picLocks noChangeAspect="1"/>
        </xdr:cNvPicPr>
      </xdr:nvPicPr>
      <xdr:blipFill>
        <a:blip r:embed="rId9"/>
        <a:stretch>
          <a:fillRect/>
        </a:stretch>
      </xdr:blipFill>
      <xdr:spPr>
        <a:xfrm>
          <a:off x="6096000" y="6953250"/>
          <a:ext cx="219075" cy="238125"/>
        </a:xfrm>
        <a:prstGeom prst="rect">
          <a:avLst/>
        </a:prstGeom>
        <a:noFill/>
        <a:ln w="9525" cmpd="sng">
          <a:noFill/>
        </a:ln>
      </xdr:spPr>
    </xdr:pic>
    <xdr:clientData/>
  </xdr:twoCellAnchor>
  <xdr:twoCellAnchor editAs="oneCell">
    <xdr:from>
      <xdr:col>4</xdr:col>
      <xdr:colOff>152400</xdr:colOff>
      <xdr:row>32</xdr:row>
      <xdr:rowOff>47625</xdr:rowOff>
    </xdr:from>
    <xdr:to>
      <xdr:col>4</xdr:col>
      <xdr:colOff>342900</xdr:colOff>
      <xdr:row>32</xdr:row>
      <xdr:rowOff>266700</xdr:rowOff>
    </xdr:to>
    <xdr:pic>
      <xdr:nvPicPr>
        <xdr:cNvPr id="10" name="Picture 42"/>
        <xdr:cNvPicPr preferRelativeResize="1">
          <a:picLocks noChangeAspect="1"/>
        </xdr:cNvPicPr>
      </xdr:nvPicPr>
      <xdr:blipFill>
        <a:blip r:embed="rId10"/>
        <a:stretch>
          <a:fillRect/>
        </a:stretch>
      </xdr:blipFill>
      <xdr:spPr>
        <a:xfrm>
          <a:off x="6096000" y="8572500"/>
          <a:ext cx="190500" cy="219075"/>
        </a:xfrm>
        <a:prstGeom prst="rect">
          <a:avLst/>
        </a:prstGeom>
        <a:noFill/>
        <a:ln w="9525" cmpd="sng">
          <a:noFill/>
        </a:ln>
      </xdr:spPr>
    </xdr:pic>
    <xdr:clientData/>
  </xdr:twoCellAnchor>
  <xdr:twoCellAnchor editAs="oneCell">
    <xdr:from>
      <xdr:col>4</xdr:col>
      <xdr:colOff>161925</xdr:colOff>
      <xdr:row>27</xdr:row>
      <xdr:rowOff>38100</xdr:rowOff>
    </xdr:from>
    <xdr:to>
      <xdr:col>4</xdr:col>
      <xdr:colOff>381000</xdr:colOff>
      <xdr:row>27</xdr:row>
      <xdr:rowOff>276225</xdr:rowOff>
    </xdr:to>
    <xdr:pic>
      <xdr:nvPicPr>
        <xdr:cNvPr id="11" name="Picture 43"/>
        <xdr:cNvPicPr preferRelativeResize="1">
          <a:picLocks noChangeAspect="1"/>
        </xdr:cNvPicPr>
      </xdr:nvPicPr>
      <xdr:blipFill>
        <a:blip r:embed="rId11"/>
        <a:stretch>
          <a:fillRect/>
        </a:stretch>
      </xdr:blipFill>
      <xdr:spPr>
        <a:xfrm>
          <a:off x="6105525" y="7258050"/>
          <a:ext cx="219075" cy="238125"/>
        </a:xfrm>
        <a:prstGeom prst="rect">
          <a:avLst/>
        </a:prstGeom>
        <a:noFill/>
        <a:ln w="9525" cmpd="sng">
          <a:noFill/>
        </a:ln>
      </xdr:spPr>
    </xdr:pic>
    <xdr:clientData/>
  </xdr:twoCellAnchor>
  <xdr:twoCellAnchor editAs="oneCell">
    <xdr:from>
      <xdr:col>4</xdr:col>
      <xdr:colOff>190500</xdr:colOff>
      <xdr:row>35</xdr:row>
      <xdr:rowOff>66675</xdr:rowOff>
    </xdr:from>
    <xdr:to>
      <xdr:col>4</xdr:col>
      <xdr:colOff>342900</xdr:colOff>
      <xdr:row>35</xdr:row>
      <xdr:rowOff>247650</xdr:rowOff>
    </xdr:to>
    <xdr:pic>
      <xdr:nvPicPr>
        <xdr:cNvPr id="12" name="Picture 44"/>
        <xdr:cNvPicPr preferRelativeResize="1">
          <a:picLocks noChangeAspect="1"/>
        </xdr:cNvPicPr>
      </xdr:nvPicPr>
      <xdr:blipFill>
        <a:blip r:embed="rId12"/>
        <a:stretch>
          <a:fillRect/>
        </a:stretch>
      </xdr:blipFill>
      <xdr:spPr>
        <a:xfrm>
          <a:off x="6134100" y="9534525"/>
          <a:ext cx="152400" cy="180975"/>
        </a:xfrm>
        <a:prstGeom prst="rect">
          <a:avLst/>
        </a:prstGeom>
        <a:noFill/>
        <a:ln w="9525" cmpd="sng">
          <a:noFill/>
        </a:ln>
      </xdr:spPr>
    </xdr:pic>
    <xdr:clientData/>
  </xdr:twoCellAnchor>
  <xdr:twoCellAnchor editAs="oneCell">
    <xdr:from>
      <xdr:col>4</xdr:col>
      <xdr:colOff>209550</xdr:colOff>
      <xdr:row>29</xdr:row>
      <xdr:rowOff>66675</xdr:rowOff>
    </xdr:from>
    <xdr:to>
      <xdr:col>4</xdr:col>
      <xdr:colOff>361950</xdr:colOff>
      <xdr:row>29</xdr:row>
      <xdr:rowOff>247650</xdr:rowOff>
    </xdr:to>
    <xdr:pic>
      <xdr:nvPicPr>
        <xdr:cNvPr id="13" name="Picture 46"/>
        <xdr:cNvPicPr preferRelativeResize="1">
          <a:picLocks noChangeAspect="1"/>
        </xdr:cNvPicPr>
      </xdr:nvPicPr>
      <xdr:blipFill>
        <a:blip r:embed="rId13"/>
        <a:stretch>
          <a:fillRect/>
        </a:stretch>
      </xdr:blipFill>
      <xdr:spPr>
        <a:xfrm>
          <a:off x="6153150" y="7915275"/>
          <a:ext cx="152400" cy="180975"/>
        </a:xfrm>
        <a:prstGeom prst="rect">
          <a:avLst/>
        </a:prstGeom>
        <a:noFill/>
        <a:ln w="9525" cmpd="sng">
          <a:noFill/>
        </a:ln>
      </xdr:spPr>
    </xdr:pic>
    <xdr:clientData/>
  </xdr:twoCellAnchor>
  <xdr:twoCellAnchor editAs="oneCell">
    <xdr:from>
      <xdr:col>4</xdr:col>
      <xdr:colOff>200025</xdr:colOff>
      <xdr:row>28</xdr:row>
      <xdr:rowOff>85725</xdr:rowOff>
    </xdr:from>
    <xdr:to>
      <xdr:col>4</xdr:col>
      <xdr:colOff>342900</xdr:colOff>
      <xdr:row>28</xdr:row>
      <xdr:rowOff>247650</xdr:rowOff>
    </xdr:to>
    <xdr:pic>
      <xdr:nvPicPr>
        <xdr:cNvPr id="14" name="Picture 49"/>
        <xdr:cNvPicPr preferRelativeResize="1">
          <a:picLocks noChangeAspect="1"/>
        </xdr:cNvPicPr>
      </xdr:nvPicPr>
      <xdr:blipFill>
        <a:blip r:embed="rId14"/>
        <a:stretch>
          <a:fillRect/>
        </a:stretch>
      </xdr:blipFill>
      <xdr:spPr>
        <a:xfrm>
          <a:off x="6143625" y="7620000"/>
          <a:ext cx="142875" cy="161925"/>
        </a:xfrm>
        <a:prstGeom prst="rect">
          <a:avLst/>
        </a:prstGeom>
        <a:noFill/>
        <a:ln w="9525" cmpd="sng">
          <a:noFill/>
        </a:ln>
      </xdr:spPr>
    </xdr:pic>
    <xdr:clientData/>
  </xdr:twoCellAnchor>
  <xdr:twoCellAnchor editAs="oneCell">
    <xdr:from>
      <xdr:col>4</xdr:col>
      <xdr:colOff>142875</xdr:colOff>
      <xdr:row>34</xdr:row>
      <xdr:rowOff>28575</xdr:rowOff>
    </xdr:from>
    <xdr:to>
      <xdr:col>4</xdr:col>
      <xdr:colOff>400050</xdr:colOff>
      <xdr:row>34</xdr:row>
      <xdr:rowOff>295275</xdr:rowOff>
    </xdr:to>
    <xdr:pic>
      <xdr:nvPicPr>
        <xdr:cNvPr id="15" name="Picture 51"/>
        <xdr:cNvPicPr preferRelativeResize="1">
          <a:picLocks noChangeAspect="1"/>
        </xdr:cNvPicPr>
      </xdr:nvPicPr>
      <xdr:blipFill>
        <a:blip r:embed="rId15"/>
        <a:stretch>
          <a:fillRect/>
        </a:stretch>
      </xdr:blipFill>
      <xdr:spPr>
        <a:xfrm>
          <a:off x="6086475" y="9182100"/>
          <a:ext cx="257175" cy="266700"/>
        </a:xfrm>
        <a:prstGeom prst="rect">
          <a:avLst/>
        </a:prstGeom>
        <a:noFill/>
        <a:ln w="9525" cmpd="sng">
          <a:noFill/>
        </a:ln>
      </xdr:spPr>
    </xdr:pic>
    <xdr:clientData/>
  </xdr:twoCellAnchor>
  <xdr:twoCellAnchor editAs="oneCell">
    <xdr:from>
      <xdr:col>4</xdr:col>
      <xdr:colOff>133350</xdr:colOff>
      <xdr:row>33</xdr:row>
      <xdr:rowOff>9525</xdr:rowOff>
    </xdr:from>
    <xdr:to>
      <xdr:col>4</xdr:col>
      <xdr:colOff>400050</xdr:colOff>
      <xdr:row>34</xdr:row>
      <xdr:rowOff>9525</xdr:rowOff>
    </xdr:to>
    <xdr:pic>
      <xdr:nvPicPr>
        <xdr:cNvPr id="16" name="Picture 52"/>
        <xdr:cNvPicPr preferRelativeResize="1">
          <a:picLocks noChangeAspect="1"/>
        </xdr:cNvPicPr>
      </xdr:nvPicPr>
      <xdr:blipFill>
        <a:blip r:embed="rId16"/>
        <a:stretch>
          <a:fillRect/>
        </a:stretch>
      </xdr:blipFill>
      <xdr:spPr>
        <a:xfrm>
          <a:off x="6076950" y="8848725"/>
          <a:ext cx="266700" cy="314325"/>
        </a:xfrm>
        <a:prstGeom prst="rect">
          <a:avLst/>
        </a:prstGeom>
        <a:noFill/>
        <a:ln w="9525" cmpd="sng">
          <a:noFill/>
        </a:ln>
      </xdr:spPr>
    </xdr:pic>
    <xdr:clientData/>
  </xdr:twoCellAnchor>
  <xdr:twoCellAnchor editAs="oneCell">
    <xdr:from>
      <xdr:col>4</xdr:col>
      <xdr:colOff>104775</xdr:colOff>
      <xdr:row>42</xdr:row>
      <xdr:rowOff>114300</xdr:rowOff>
    </xdr:from>
    <xdr:to>
      <xdr:col>4</xdr:col>
      <xdr:colOff>428625</xdr:colOff>
      <xdr:row>42</xdr:row>
      <xdr:rowOff>457200</xdr:rowOff>
    </xdr:to>
    <xdr:pic>
      <xdr:nvPicPr>
        <xdr:cNvPr id="17" name="Picture 54"/>
        <xdr:cNvPicPr preferRelativeResize="1">
          <a:picLocks noChangeAspect="1"/>
        </xdr:cNvPicPr>
      </xdr:nvPicPr>
      <xdr:blipFill>
        <a:blip r:embed="rId17"/>
        <a:stretch>
          <a:fillRect/>
        </a:stretch>
      </xdr:blipFill>
      <xdr:spPr>
        <a:xfrm>
          <a:off x="6048375" y="11525250"/>
          <a:ext cx="323850" cy="342900"/>
        </a:xfrm>
        <a:prstGeom prst="rect">
          <a:avLst/>
        </a:prstGeom>
        <a:noFill/>
        <a:ln w="9525" cmpd="sng">
          <a:noFill/>
        </a:ln>
      </xdr:spPr>
    </xdr:pic>
    <xdr:clientData/>
  </xdr:twoCellAnchor>
  <xdr:twoCellAnchor editAs="oneCell">
    <xdr:from>
      <xdr:col>4</xdr:col>
      <xdr:colOff>133350</xdr:colOff>
      <xdr:row>23</xdr:row>
      <xdr:rowOff>38100</xdr:rowOff>
    </xdr:from>
    <xdr:to>
      <xdr:col>4</xdr:col>
      <xdr:colOff>361950</xdr:colOff>
      <xdr:row>23</xdr:row>
      <xdr:rowOff>304800</xdr:rowOff>
    </xdr:to>
    <xdr:pic>
      <xdr:nvPicPr>
        <xdr:cNvPr id="18" name="Picture 55"/>
        <xdr:cNvPicPr preferRelativeResize="1">
          <a:picLocks noChangeAspect="1"/>
        </xdr:cNvPicPr>
      </xdr:nvPicPr>
      <xdr:blipFill>
        <a:blip r:embed="rId18"/>
        <a:stretch>
          <a:fillRect/>
        </a:stretch>
      </xdr:blipFill>
      <xdr:spPr>
        <a:xfrm>
          <a:off x="6076950" y="6000750"/>
          <a:ext cx="228600" cy="266700"/>
        </a:xfrm>
        <a:prstGeom prst="rect">
          <a:avLst/>
        </a:prstGeom>
        <a:noFill/>
        <a:ln w="9525" cmpd="sng">
          <a:noFill/>
        </a:ln>
      </xdr:spPr>
    </xdr:pic>
    <xdr:clientData/>
  </xdr:twoCellAnchor>
  <xdr:twoCellAnchor editAs="oneCell">
    <xdr:from>
      <xdr:col>4</xdr:col>
      <xdr:colOff>123825</xdr:colOff>
      <xdr:row>40</xdr:row>
      <xdr:rowOff>228600</xdr:rowOff>
    </xdr:from>
    <xdr:to>
      <xdr:col>4</xdr:col>
      <xdr:colOff>457200</xdr:colOff>
      <xdr:row>42</xdr:row>
      <xdr:rowOff>114300</xdr:rowOff>
    </xdr:to>
    <xdr:pic>
      <xdr:nvPicPr>
        <xdr:cNvPr id="19" name="Picture 56"/>
        <xdr:cNvPicPr preferRelativeResize="1">
          <a:picLocks noChangeAspect="1"/>
        </xdr:cNvPicPr>
      </xdr:nvPicPr>
      <xdr:blipFill>
        <a:blip r:embed="rId19"/>
        <a:stretch>
          <a:fillRect/>
        </a:stretch>
      </xdr:blipFill>
      <xdr:spPr>
        <a:xfrm>
          <a:off x="6067425" y="11010900"/>
          <a:ext cx="333375" cy="514350"/>
        </a:xfrm>
        <a:prstGeom prst="rect">
          <a:avLst/>
        </a:prstGeom>
        <a:noFill/>
        <a:ln w="9525" cmpd="sng">
          <a:noFill/>
        </a:ln>
      </xdr:spPr>
    </xdr:pic>
    <xdr:clientData/>
  </xdr:twoCellAnchor>
  <xdr:twoCellAnchor editAs="oneCell">
    <xdr:from>
      <xdr:col>4</xdr:col>
      <xdr:colOff>161925</xdr:colOff>
      <xdr:row>38</xdr:row>
      <xdr:rowOff>0</xdr:rowOff>
    </xdr:from>
    <xdr:to>
      <xdr:col>4</xdr:col>
      <xdr:colOff>419100</xdr:colOff>
      <xdr:row>39</xdr:row>
      <xdr:rowOff>9525</xdr:rowOff>
    </xdr:to>
    <xdr:pic>
      <xdr:nvPicPr>
        <xdr:cNvPr id="20" name="Picture 57"/>
        <xdr:cNvPicPr preferRelativeResize="1">
          <a:picLocks noChangeAspect="1"/>
        </xdr:cNvPicPr>
      </xdr:nvPicPr>
      <xdr:blipFill>
        <a:blip r:embed="rId20"/>
        <a:stretch>
          <a:fillRect/>
        </a:stretch>
      </xdr:blipFill>
      <xdr:spPr>
        <a:xfrm>
          <a:off x="6105525" y="10410825"/>
          <a:ext cx="257175" cy="323850"/>
        </a:xfrm>
        <a:prstGeom prst="rect">
          <a:avLst/>
        </a:prstGeom>
        <a:noFill/>
        <a:ln w="9525" cmpd="sng">
          <a:noFill/>
        </a:ln>
      </xdr:spPr>
    </xdr:pic>
    <xdr:clientData/>
  </xdr:twoCellAnchor>
  <xdr:twoCellAnchor editAs="oneCell">
    <xdr:from>
      <xdr:col>4</xdr:col>
      <xdr:colOff>123825</xdr:colOff>
      <xdr:row>36</xdr:row>
      <xdr:rowOff>314325</xdr:rowOff>
    </xdr:from>
    <xdr:to>
      <xdr:col>4</xdr:col>
      <xdr:colOff>438150</xdr:colOff>
      <xdr:row>38</xdr:row>
      <xdr:rowOff>28575</xdr:rowOff>
    </xdr:to>
    <xdr:pic>
      <xdr:nvPicPr>
        <xdr:cNvPr id="21" name="Picture 58"/>
        <xdr:cNvPicPr preferRelativeResize="1">
          <a:picLocks noChangeAspect="1"/>
        </xdr:cNvPicPr>
      </xdr:nvPicPr>
      <xdr:blipFill>
        <a:blip r:embed="rId21"/>
        <a:stretch>
          <a:fillRect/>
        </a:stretch>
      </xdr:blipFill>
      <xdr:spPr>
        <a:xfrm>
          <a:off x="6067425" y="10096500"/>
          <a:ext cx="314325" cy="342900"/>
        </a:xfrm>
        <a:prstGeom prst="rect">
          <a:avLst/>
        </a:prstGeom>
        <a:noFill/>
        <a:ln w="9525" cmpd="sng">
          <a:noFill/>
        </a:ln>
      </xdr:spPr>
    </xdr:pic>
    <xdr:clientData/>
  </xdr:twoCellAnchor>
  <xdr:twoCellAnchor editAs="oneCell">
    <xdr:from>
      <xdr:col>4</xdr:col>
      <xdr:colOff>180975</xdr:colOff>
      <xdr:row>43</xdr:row>
      <xdr:rowOff>47625</xdr:rowOff>
    </xdr:from>
    <xdr:to>
      <xdr:col>4</xdr:col>
      <xdr:colOff>371475</xdr:colOff>
      <xdr:row>43</xdr:row>
      <xdr:rowOff>266700</xdr:rowOff>
    </xdr:to>
    <xdr:pic>
      <xdr:nvPicPr>
        <xdr:cNvPr id="22" name="Picture 59"/>
        <xdr:cNvPicPr preferRelativeResize="1">
          <a:picLocks noChangeAspect="1"/>
        </xdr:cNvPicPr>
      </xdr:nvPicPr>
      <xdr:blipFill>
        <a:blip r:embed="rId22"/>
        <a:stretch>
          <a:fillRect/>
        </a:stretch>
      </xdr:blipFill>
      <xdr:spPr>
        <a:xfrm>
          <a:off x="6124575" y="12039600"/>
          <a:ext cx="190500" cy="219075"/>
        </a:xfrm>
        <a:prstGeom prst="rect">
          <a:avLst/>
        </a:prstGeom>
        <a:noFill/>
        <a:ln w="9525" cmpd="sng">
          <a:noFill/>
        </a:ln>
      </xdr:spPr>
    </xdr:pic>
    <xdr:clientData/>
  </xdr:twoCellAnchor>
  <xdr:twoCellAnchor editAs="oneCell">
    <xdr:from>
      <xdr:col>4</xdr:col>
      <xdr:colOff>161925</xdr:colOff>
      <xdr:row>17</xdr:row>
      <xdr:rowOff>38100</xdr:rowOff>
    </xdr:from>
    <xdr:to>
      <xdr:col>4</xdr:col>
      <xdr:colOff>381000</xdr:colOff>
      <xdr:row>17</xdr:row>
      <xdr:rowOff>276225</xdr:rowOff>
    </xdr:to>
    <xdr:pic>
      <xdr:nvPicPr>
        <xdr:cNvPr id="23" name="Picture 60"/>
        <xdr:cNvPicPr preferRelativeResize="1">
          <a:picLocks noChangeAspect="1"/>
        </xdr:cNvPicPr>
      </xdr:nvPicPr>
      <xdr:blipFill>
        <a:blip r:embed="rId23"/>
        <a:stretch>
          <a:fillRect/>
        </a:stretch>
      </xdr:blipFill>
      <xdr:spPr>
        <a:xfrm>
          <a:off x="6105525" y="4352925"/>
          <a:ext cx="219075" cy="238125"/>
        </a:xfrm>
        <a:prstGeom prst="rect">
          <a:avLst/>
        </a:prstGeom>
        <a:noFill/>
        <a:ln w="9525" cmpd="sng">
          <a:noFill/>
        </a:ln>
      </xdr:spPr>
    </xdr:pic>
    <xdr:clientData/>
  </xdr:twoCellAnchor>
  <xdr:twoCellAnchor editAs="oneCell">
    <xdr:from>
      <xdr:col>4</xdr:col>
      <xdr:colOff>123825</xdr:colOff>
      <xdr:row>15</xdr:row>
      <xdr:rowOff>9525</xdr:rowOff>
    </xdr:from>
    <xdr:to>
      <xdr:col>4</xdr:col>
      <xdr:colOff>400050</xdr:colOff>
      <xdr:row>16</xdr:row>
      <xdr:rowOff>9525</xdr:rowOff>
    </xdr:to>
    <xdr:pic>
      <xdr:nvPicPr>
        <xdr:cNvPr id="24" name="Picture 61"/>
        <xdr:cNvPicPr preferRelativeResize="1">
          <a:picLocks noChangeAspect="1"/>
        </xdr:cNvPicPr>
      </xdr:nvPicPr>
      <xdr:blipFill>
        <a:blip r:embed="rId24"/>
        <a:stretch>
          <a:fillRect/>
        </a:stretch>
      </xdr:blipFill>
      <xdr:spPr>
        <a:xfrm>
          <a:off x="6067425" y="3695700"/>
          <a:ext cx="276225" cy="314325"/>
        </a:xfrm>
        <a:prstGeom prst="rect">
          <a:avLst/>
        </a:prstGeom>
        <a:noFill/>
        <a:ln w="9525" cmpd="sng">
          <a:noFill/>
        </a:ln>
      </xdr:spPr>
    </xdr:pic>
    <xdr:clientData/>
  </xdr:twoCellAnchor>
  <xdr:twoCellAnchor editAs="oneCell">
    <xdr:from>
      <xdr:col>4</xdr:col>
      <xdr:colOff>114300</xdr:colOff>
      <xdr:row>5</xdr:row>
      <xdr:rowOff>38100</xdr:rowOff>
    </xdr:from>
    <xdr:to>
      <xdr:col>4</xdr:col>
      <xdr:colOff>447675</xdr:colOff>
      <xdr:row>5</xdr:row>
      <xdr:rowOff>295275</xdr:rowOff>
    </xdr:to>
    <xdr:pic>
      <xdr:nvPicPr>
        <xdr:cNvPr id="25" name="Picture 62"/>
        <xdr:cNvPicPr preferRelativeResize="1">
          <a:picLocks noChangeAspect="1"/>
        </xdr:cNvPicPr>
      </xdr:nvPicPr>
      <xdr:blipFill>
        <a:blip r:embed="rId25"/>
        <a:stretch>
          <a:fillRect/>
        </a:stretch>
      </xdr:blipFill>
      <xdr:spPr>
        <a:xfrm>
          <a:off x="6057900" y="952500"/>
          <a:ext cx="333375" cy="257175"/>
        </a:xfrm>
        <a:prstGeom prst="rect">
          <a:avLst/>
        </a:prstGeom>
        <a:noFill/>
        <a:ln w="9525" cmpd="sng">
          <a:noFill/>
        </a:ln>
      </xdr:spPr>
    </xdr:pic>
    <xdr:clientData/>
  </xdr:twoCellAnchor>
  <xdr:twoCellAnchor editAs="oneCell">
    <xdr:from>
      <xdr:col>4</xdr:col>
      <xdr:colOff>142875</xdr:colOff>
      <xdr:row>6</xdr:row>
      <xdr:rowOff>28575</xdr:rowOff>
    </xdr:from>
    <xdr:to>
      <xdr:col>4</xdr:col>
      <xdr:colOff>400050</xdr:colOff>
      <xdr:row>6</xdr:row>
      <xdr:rowOff>304800</xdr:rowOff>
    </xdr:to>
    <xdr:pic>
      <xdr:nvPicPr>
        <xdr:cNvPr id="26" name="Picture 63"/>
        <xdr:cNvPicPr preferRelativeResize="1">
          <a:picLocks noChangeAspect="1"/>
        </xdr:cNvPicPr>
      </xdr:nvPicPr>
      <xdr:blipFill>
        <a:blip r:embed="rId26"/>
        <a:stretch>
          <a:fillRect/>
        </a:stretch>
      </xdr:blipFill>
      <xdr:spPr>
        <a:xfrm>
          <a:off x="6086475" y="1257300"/>
          <a:ext cx="257175" cy="276225"/>
        </a:xfrm>
        <a:prstGeom prst="rect">
          <a:avLst/>
        </a:prstGeom>
        <a:noFill/>
        <a:ln w="9525" cmpd="sng">
          <a:noFill/>
        </a:ln>
      </xdr:spPr>
    </xdr:pic>
    <xdr:clientData/>
  </xdr:twoCellAnchor>
  <xdr:twoCellAnchor editAs="oneCell">
    <xdr:from>
      <xdr:col>4</xdr:col>
      <xdr:colOff>152400</xdr:colOff>
      <xdr:row>7</xdr:row>
      <xdr:rowOff>28575</xdr:rowOff>
    </xdr:from>
    <xdr:to>
      <xdr:col>4</xdr:col>
      <xdr:colOff>409575</xdr:colOff>
      <xdr:row>7</xdr:row>
      <xdr:rowOff>314325</xdr:rowOff>
    </xdr:to>
    <xdr:pic>
      <xdr:nvPicPr>
        <xdr:cNvPr id="27" name="Picture 65"/>
        <xdr:cNvPicPr preferRelativeResize="1">
          <a:picLocks noChangeAspect="1"/>
        </xdr:cNvPicPr>
      </xdr:nvPicPr>
      <xdr:blipFill>
        <a:blip r:embed="rId27"/>
        <a:stretch>
          <a:fillRect/>
        </a:stretch>
      </xdr:blipFill>
      <xdr:spPr>
        <a:xfrm>
          <a:off x="6096000" y="1571625"/>
          <a:ext cx="257175" cy="285750"/>
        </a:xfrm>
        <a:prstGeom prst="rect">
          <a:avLst/>
        </a:prstGeom>
        <a:noFill/>
        <a:ln w="9525" cmpd="sng">
          <a:noFill/>
        </a:ln>
      </xdr:spPr>
    </xdr:pic>
    <xdr:clientData/>
  </xdr:twoCellAnchor>
  <xdr:twoCellAnchor editAs="oneCell">
    <xdr:from>
      <xdr:col>4</xdr:col>
      <xdr:colOff>152400</xdr:colOff>
      <xdr:row>11</xdr:row>
      <xdr:rowOff>28575</xdr:rowOff>
    </xdr:from>
    <xdr:to>
      <xdr:col>4</xdr:col>
      <xdr:colOff>361950</xdr:colOff>
      <xdr:row>11</xdr:row>
      <xdr:rowOff>266700</xdr:rowOff>
    </xdr:to>
    <xdr:pic>
      <xdr:nvPicPr>
        <xdr:cNvPr id="28" name="Picture 67"/>
        <xdr:cNvPicPr preferRelativeResize="1">
          <a:picLocks noChangeAspect="1"/>
        </xdr:cNvPicPr>
      </xdr:nvPicPr>
      <xdr:blipFill>
        <a:blip r:embed="rId28"/>
        <a:stretch>
          <a:fillRect/>
        </a:stretch>
      </xdr:blipFill>
      <xdr:spPr>
        <a:xfrm>
          <a:off x="6096000" y="2571750"/>
          <a:ext cx="209550" cy="238125"/>
        </a:xfrm>
        <a:prstGeom prst="rect">
          <a:avLst/>
        </a:prstGeom>
        <a:noFill/>
        <a:ln w="9525" cmpd="sng">
          <a:noFill/>
        </a:ln>
      </xdr:spPr>
    </xdr:pic>
    <xdr:clientData/>
  </xdr:twoCellAnchor>
  <xdr:twoCellAnchor editAs="oneCell">
    <xdr:from>
      <xdr:col>4</xdr:col>
      <xdr:colOff>152400</xdr:colOff>
      <xdr:row>36</xdr:row>
      <xdr:rowOff>0</xdr:rowOff>
    </xdr:from>
    <xdr:to>
      <xdr:col>4</xdr:col>
      <xdr:colOff>428625</xdr:colOff>
      <xdr:row>36</xdr:row>
      <xdr:rowOff>304800</xdr:rowOff>
    </xdr:to>
    <xdr:pic>
      <xdr:nvPicPr>
        <xdr:cNvPr id="29" name="Picture 53"/>
        <xdr:cNvPicPr preferRelativeResize="1">
          <a:picLocks noChangeAspect="1"/>
        </xdr:cNvPicPr>
      </xdr:nvPicPr>
      <xdr:blipFill>
        <a:blip r:embed="rId29"/>
        <a:stretch>
          <a:fillRect/>
        </a:stretch>
      </xdr:blipFill>
      <xdr:spPr>
        <a:xfrm>
          <a:off x="6096000" y="9782175"/>
          <a:ext cx="27622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9525</xdr:rowOff>
    </xdr:from>
    <xdr:to>
      <xdr:col>3</xdr:col>
      <xdr:colOff>4591050</xdr:colOff>
      <xdr:row>10</xdr:row>
      <xdr:rowOff>771525</xdr:rowOff>
    </xdr:to>
    <xdr:sp>
      <xdr:nvSpPr>
        <xdr:cNvPr id="1" name="TextBox 2"/>
        <xdr:cNvSpPr txBox="1">
          <a:spLocks noChangeArrowheads="1"/>
        </xdr:cNvSpPr>
      </xdr:nvSpPr>
      <xdr:spPr>
        <a:xfrm>
          <a:off x="123825" y="2095500"/>
          <a:ext cx="5210175" cy="7620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Level of Achievement Categories:
</a:t>
          </a:r>
          <a:r>
            <a:rPr lang="en-US" cap="none" sz="1000" b="0" i="0" u="none" baseline="0">
              <a:solidFill>
                <a:srgbClr val="000000"/>
              </a:solidFill>
              <a:latin typeface="Calibri"/>
              <a:ea typeface="Calibri"/>
              <a:cs typeface="Calibri"/>
            </a:rPr>
            <a:t>3) </a:t>
          </a:r>
          <a:r>
            <a:rPr lang="en-US" cap="none" sz="1000" b="0" i="0" u="none" baseline="0">
              <a:solidFill>
                <a:srgbClr val="000000"/>
              </a:solidFill>
              <a:latin typeface="Calibri"/>
              <a:ea typeface="Calibri"/>
              <a:cs typeface="Calibri"/>
            </a:rPr>
            <a:t>Strong, example of best practices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Poor, requires substantial improvement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Good, will benefit from some improvement   0</a:t>
          </a:r>
          <a:r>
            <a:rPr lang="en-US" cap="none" sz="1000" b="0" i="0" u="none" baseline="0">
              <a:solidFill>
                <a:srgbClr val="000000"/>
              </a:solidFill>
              <a:latin typeface="Calibri"/>
              <a:ea typeface="Calibri"/>
              <a:cs typeface="Calibri"/>
            </a:rPr>
            <a:t>) No</a:t>
          </a:r>
          <a:r>
            <a:rPr lang="en-US" cap="none" sz="1000" b="0" i="0" u="none" baseline="0">
              <a:solidFill>
                <a:srgbClr val="000000"/>
              </a:solidFill>
              <a:latin typeface="Calibri"/>
              <a:ea typeface="Calibri"/>
              <a:cs typeface="Calibri"/>
            </a:rPr>
            <a:t> previous action or experience</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180975</xdr:rowOff>
    </xdr:from>
    <xdr:to>
      <xdr:col>3</xdr:col>
      <xdr:colOff>4591050</xdr:colOff>
      <xdr:row>12</xdr:row>
      <xdr:rowOff>9525</xdr:rowOff>
    </xdr:to>
    <xdr:sp>
      <xdr:nvSpPr>
        <xdr:cNvPr id="1" name="TextBox 3"/>
        <xdr:cNvSpPr txBox="1">
          <a:spLocks noChangeArrowheads="1"/>
        </xdr:cNvSpPr>
      </xdr:nvSpPr>
      <xdr:spPr>
        <a:xfrm>
          <a:off x="123825" y="2219325"/>
          <a:ext cx="5210175" cy="7620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Level of Achievement Categories:
</a:t>
          </a:r>
          <a:r>
            <a:rPr lang="en-US" cap="none" sz="1000" b="0" i="0" u="none" baseline="0">
              <a:solidFill>
                <a:srgbClr val="000000"/>
              </a:solidFill>
              <a:latin typeface="Calibri"/>
              <a:ea typeface="Calibri"/>
              <a:cs typeface="Calibri"/>
            </a:rPr>
            <a:t>3) </a:t>
          </a:r>
          <a:r>
            <a:rPr lang="en-US" cap="none" sz="1000" b="0" i="0" u="none" baseline="0">
              <a:solidFill>
                <a:srgbClr val="000000"/>
              </a:solidFill>
              <a:latin typeface="Calibri"/>
              <a:ea typeface="Calibri"/>
              <a:cs typeface="Calibri"/>
            </a:rPr>
            <a:t>Strong, example of best practices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Poor, requires substantial improvement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Good, will benefit from some improvement   0</a:t>
          </a:r>
          <a:r>
            <a:rPr lang="en-US" cap="none" sz="1000" b="0" i="0" u="none" baseline="0">
              <a:solidFill>
                <a:srgbClr val="000000"/>
              </a:solidFill>
              <a:latin typeface="Calibri"/>
              <a:ea typeface="Calibri"/>
              <a:cs typeface="Calibri"/>
            </a:rPr>
            <a:t>) No</a:t>
          </a:r>
          <a:r>
            <a:rPr lang="en-US" cap="none" sz="1000" b="0" i="0" u="none" baseline="0">
              <a:solidFill>
                <a:srgbClr val="000000"/>
              </a:solidFill>
              <a:latin typeface="Calibri"/>
              <a:ea typeface="Calibri"/>
              <a:cs typeface="Calibri"/>
            </a:rPr>
            <a:t> previous action or experience</a:t>
          </a:r>
          <a:r>
            <a:rPr lang="en-US" cap="none" sz="10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0</xdr:rowOff>
    </xdr:from>
    <xdr:to>
      <xdr:col>3</xdr:col>
      <xdr:colOff>4581525</xdr:colOff>
      <xdr:row>10</xdr:row>
      <xdr:rowOff>752475</xdr:rowOff>
    </xdr:to>
    <xdr:sp>
      <xdr:nvSpPr>
        <xdr:cNvPr id="1" name="TextBox 2"/>
        <xdr:cNvSpPr txBox="1">
          <a:spLocks noChangeArrowheads="1"/>
        </xdr:cNvSpPr>
      </xdr:nvSpPr>
      <xdr:spPr>
        <a:xfrm>
          <a:off x="133350" y="2038350"/>
          <a:ext cx="5210175" cy="75247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Level of Achievement Categories:
</a:t>
          </a:r>
          <a:r>
            <a:rPr lang="en-US" cap="none" sz="1000" b="0" i="0" u="none" baseline="0">
              <a:solidFill>
                <a:srgbClr val="000000"/>
              </a:solidFill>
              <a:latin typeface="Calibri"/>
              <a:ea typeface="Calibri"/>
              <a:cs typeface="Calibri"/>
            </a:rPr>
            <a:t>3) </a:t>
          </a:r>
          <a:r>
            <a:rPr lang="en-US" cap="none" sz="1000" b="0" i="0" u="none" baseline="0">
              <a:solidFill>
                <a:srgbClr val="000000"/>
              </a:solidFill>
              <a:latin typeface="Calibri"/>
              <a:ea typeface="Calibri"/>
              <a:cs typeface="Calibri"/>
            </a:rPr>
            <a:t>Strong, example of best practices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Poor, requires substantial improvement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Good, will benefit from some improvement   0</a:t>
          </a:r>
          <a:r>
            <a:rPr lang="en-US" cap="none" sz="1000" b="0" i="0" u="none" baseline="0">
              <a:solidFill>
                <a:srgbClr val="000000"/>
              </a:solidFill>
              <a:latin typeface="Calibri"/>
              <a:ea typeface="Calibri"/>
              <a:cs typeface="Calibri"/>
            </a:rPr>
            <a:t>) No</a:t>
          </a:r>
          <a:r>
            <a:rPr lang="en-US" cap="none" sz="1000" b="0" i="0" u="none" baseline="0">
              <a:solidFill>
                <a:srgbClr val="000000"/>
              </a:solidFill>
              <a:latin typeface="Calibri"/>
              <a:ea typeface="Calibri"/>
              <a:cs typeface="Calibri"/>
            </a:rPr>
            <a:t> previous action or experience</a:t>
          </a:r>
          <a:r>
            <a:rPr lang="en-US" cap="none" sz="10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190500</xdr:rowOff>
    </xdr:from>
    <xdr:to>
      <xdr:col>3</xdr:col>
      <xdr:colOff>4581525</xdr:colOff>
      <xdr:row>11</xdr:row>
      <xdr:rowOff>762000</xdr:rowOff>
    </xdr:to>
    <xdr:sp>
      <xdr:nvSpPr>
        <xdr:cNvPr id="1" name="TextBox 2"/>
        <xdr:cNvSpPr txBox="1">
          <a:spLocks noChangeArrowheads="1"/>
        </xdr:cNvSpPr>
      </xdr:nvSpPr>
      <xdr:spPr>
        <a:xfrm>
          <a:off x="133350" y="2228850"/>
          <a:ext cx="5210175" cy="7620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Level of Achievement Categories:
</a:t>
          </a:r>
          <a:r>
            <a:rPr lang="en-US" cap="none" sz="1000" b="0" i="0" u="none" baseline="0">
              <a:solidFill>
                <a:srgbClr val="000000"/>
              </a:solidFill>
              <a:latin typeface="Calibri"/>
              <a:ea typeface="Calibri"/>
              <a:cs typeface="Calibri"/>
            </a:rPr>
            <a:t>3) </a:t>
          </a:r>
          <a:r>
            <a:rPr lang="en-US" cap="none" sz="1000" b="0" i="0" u="none" baseline="0">
              <a:solidFill>
                <a:srgbClr val="000000"/>
              </a:solidFill>
              <a:latin typeface="Calibri"/>
              <a:ea typeface="Calibri"/>
              <a:cs typeface="Calibri"/>
            </a:rPr>
            <a:t>Strong, example of best practices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Poor, requires substantial improvement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Good, will benefit from some improvement   0</a:t>
          </a:r>
          <a:r>
            <a:rPr lang="en-US" cap="none" sz="1000" b="0" i="0" u="none" baseline="0">
              <a:solidFill>
                <a:srgbClr val="000000"/>
              </a:solidFill>
              <a:latin typeface="Calibri"/>
              <a:ea typeface="Calibri"/>
              <a:cs typeface="Calibri"/>
            </a:rPr>
            <a:t>) No</a:t>
          </a:r>
          <a:r>
            <a:rPr lang="en-US" cap="none" sz="1000" b="0" i="0" u="none" baseline="0">
              <a:solidFill>
                <a:srgbClr val="000000"/>
              </a:solidFill>
              <a:latin typeface="Calibri"/>
              <a:ea typeface="Calibri"/>
              <a:cs typeface="Calibri"/>
            </a:rPr>
            <a:t> previous action or experience</a:t>
          </a:r>
          <a:r>
            <a:rPr lang="en-US" cap="none" sz="10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xdr:rowOff>
    </xdr:from>
    <xdr:to>
      <xdr:col>3</xdr:col>
      <xdr:colOff>4581525</xdr:colOff>
      <xdr:row>12</xdr:row>
      <xdr:rowOff>38100</xdr:rowOff>
    </xdr:to>
    <xdr:sp>
      <xdr:nvSpPr>
        <xdr:cNvPr id="1" name="TextBox 2"/>
        <xdr:cNvSpPr txBox="1">
          <a:spLocks noChangeArrowheads="1"/>
        </xdr:cNvSpPr>
      </xdr:nvSpPr>
      <xdr:spPr>
        <a:xfrm>
          <a:off x="123825" y="2238375"/>
          <a:ext cx="5210175" cy="8191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Level of Achievement Categories:
</a:t>
          </a:r>
          <a:r>
            <a:rPr lang="en-US" cap="none" sz="1000" b="0" i="0" u="none" baseline="0">
              <a:solidFill>
                <a:srgbClr val="000000"/>
              </a:solidFill>
              <a:latin typeface="Calibri"/>
              <a:ea typeface="Calibri"/>
              <a:cs typeface="Calibri"/>
            </a:rPr>
            <a:t>3) </a:t>
          </a:r>
          <a:r>
            <a:rPr lang="en-US" cap="none" sz="1000" b="0" i="0" u="none" baseline="0">
              <a:solidFill>
                <a:srgbClr val="000000"/>
              </a:solidFill>
              <a:latin typeface="Calibri"/>
              <a:ea typeface="Calibri"/>
              <a:cs typeface="Calibri"/>
            </a:rPr>
            <a:t>Strong, example of best practices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Poor, requires substantial improvement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Good, will benefit from some improvement   0</a:t>
          </a:r>
          <a:r>
            <a:rPr lang="en-US" cap="none" sz="1000" b="0" i="0" u="none" baseline="0">
              <a:solidFill>
                <a:srgbClr val="000000"/>
              </a:solidFill>
              <a:latin typeface="Calibri"/>
              <a:ea typeface="Calibri"/>
              <a:cs typeface="Calibri"/>
            </a:rPr>
            <a:t>) No</a:t>
          </a:r>
          <a:r>
            <a:rPr lang="en-US" cap="none" sz="1000" b="0" i="0" u="none" baseline="0">
              <a:solidFill>
                <a:srgbClr val="000000"/>
              </a:solidFill>
              <a:latin typeface="Calibri"/>
              <a:ea typeface="Calibri"/>
              <a:cs typeface="Calibri"/>
            </a:rPr>
            <a:t> previous action or experience</a:t>
          </a:r>
          <a:r>
            <a:rPr lang="en-US" cap="none" sz="10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0</xdr:rowOff>
    </xdr:from>
    <xdr:to>
      <xdr:col>3</xdr:col>
      <xdr:colOff>4581525</xdr:colOff>
      <xdr:row>11</xdr:row>
      <xdr:rowOff>762000</xdr:rowOff>
    </xdr:to>
    <xdr:sp>
      <xdr:nvSpPr>
        <xdr:cNvPr id="1" name="TextBox 2"/>
        <xdr:cNvSpPr txBox="1">
          <a:spLocks noChangeArrowheads="1"/>
        </xdr:cNvSpPr>
      </xdr:nvSpPr>
      <xdr:spPr>
        <a:xfrm>
          <a:off x="95250" y="2276475"/>
          <a:ext cx="5219700" cy="7620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Level of Achievement Categories:
</a:t>
          </a:r>
          <a:r>
            <a:rPr lang="en-US" cap="none" sz="1000" b="0" i="0" u="none" baseline="0">
              <a:solidFill>
                <a:srgbClr val="000000"/>
              </a:solidFill>
              <a:latin typeface="Calibri"/>
              <a:ea typeface="Calibri"/>
              <a:cs typeface="Calibri"/>
            </a:rPr>
            <a:t>3) </a:t>
          </a:r>
          <a:r>
            <a:rPr lang="en-US" cap="none" sz="1000" b="0" i="0" u="none" baseline="0">
              <a:solidFill>
                <a:srgbClr val="000000"/>
              </a:solidFill>
              <a:latin typeface="Calibri"/>
              <a:ea typeface="Calibri"/>
              <a:cs typeface="Calibri"/>
            </a:rPr>
            <a:t>Strong, example of best practices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Poor, requires substantial improvement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Good, will benefit from some improvement   0</a:t>
          </a:r>
          <a:r>
            <a:rPr lang="en-US" cap="none" sz="1000" b="0" i="0" u="none" baseline="0">
              <a:solidFill>
                <a:srgbClr val="000000"/>
              </a:solidFill>
              <a:latin typeface="Calibri"/>
              <a:ea typeface="Calibri"/>
              <a:cs typeface="Calibri"/>
            </a:rPr>
            <a:t>) No</a:t>
          </a:r>
          <a:r>
            <a:rPr lang="en-US" cap="none" sz="1000" b="0" i="0" u="none" baseline="0">
              <a:solidFill>
                <a:srgbClr val="000000"/>
              </a:solidFill>
              <a:latin typeface="Calibri"/>
              <a:ea typeface="Calibri"/>
              <a:cs typeface="Calibri"/>
            </a:rPr>
            <a:t> previous action or experience</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J20"/>
  <sheetViews>
    <sheetView zoomScale="70" zoomScaleNormal="70" zoomScalePageLayoutView="0" workbookViewId="0" topLeftCell="A7">
      <selection activeCell="D6" sqref="D6"/>
    </sheetView>
  </sheetViews>
  <sheetFormatPr defaultColWidth="14.421875" defaultRowHeight="15"/>
  <cols>
    <col min="1" max="1" width="1.421875" style="67" customWidth="1"/>
    <col min="2" max="2" width="11.7109375" style="68" customWidth="1"/>
    <col min="3" max="3" width="30.7109375" style="69" customWidth="1"/>
    <col min="4" max="7" width="41.00390625" style="69" customWidth="1"/>
    <col min="8" max="8" width="2.140625" style="69" customWidth="1"/>
    <col min="9" max="19" width="8.7109375" style="69" customWidth="1"/>
    <col min="20" max="16384" width="14.421875" style="69" customWidth="1"/>
  </cols>
  <sheetData>
    <row r="1" ht="4.5" customHeight="1"/>
    <row r="2" spans="4:7" ht="24.75" customHeight="1">
      <c r="D2" s="435" t="s">
        <v>41</v>
      </c>
      <c r="E2" s="436"/>
      <c r="F2" s="436"/>
      <c r="G2" s="437"/>
    </row>
    <row r="3" spans="1:7" s="72" customFormat="1" ht="18.75" customHeight="1">
      <c r="A3" s="70"/>
      <c r="B3" s="68"/>
      <c r="C3" s="69"/>
      <c r="D3" s="71" t="s">
        <v>42</v>
      </c>
      <c r="E3" s="71" t="s">
        <v>43</v>
      </c>
      <c r="F3" s="71" t="s">
        <v>44</v>
      </c>
      <c r="G3" s="71" t="s">
        <v>45</v>
      </c>
    </row>
    <row r="4" spans="1:7" s="68" customFormat="1" ht="153">
      <c r="A4" s="73"/>
      <c r="B4" s="74"/>
      <c r="C4" s="75" t="s">
        <v>46</v>
      </c>
      <c r="D4" s="76" t="s">
        <v>47</v>
      </c>
      <c r="E4" s="77" t="s">
        <v>48</v>
      </c>
      <c r="F4" s="78" t="s">
        <v>49</v>
      </c>
      <c r="G4" s="79" t="s">
        <v>50</v>
      </c>
    </row>
    <row r="5" spans="1:7" s="68" customFormat="1" ht="102">
      <c r="A5" s="73"/>
      <c r="B5" s="438" t="s">
        <v>51</v>
      </c>
      <c r="C5" s="80" t="s">
        <v>52</v>
      </c>
      <c r="D5" s="76" t="s">
        <v>53</v>
      </c>
      <c r="E5" s="77" t="s">
        <v>54</v>
      </c>
      <c r="F5" s="78" t="s">
        <v>55</v>
      </c>
      <c r="G5" s="79" t="s">
        <v>56</v>
      </c>
    </row>
    <row r="6" spans="1:7" s="68" customFormat="1" ht="105.75" customHeight="1">
      <c r="A6" s="73"/>
      <c r="B6" s="439"/>
      <c r="C6" s="80" t="s">
        <v>57</v>
      </c>
      <c r="D6" s="76" t="s">
        <v>58</v>
      </c>
      <c r="E6" s="77" t="s">
        <v>59</v>
      </c>
      <c r="F6" s="78" t="s">
        <v>60</v>
      </c>
      <c r="G6" s="79" t="s">
        <v>61</v>
      </c>
    </row>
    <row r="7" spans="1:7" s="68" customFormat="1" ht="193.5" customHeight="1">
      <c r="A7" s="73"/>
      <c r="B7" s="439"/>
      <c r="C7" s="80" t="s">
        <v>62</v>
      </c>
      <c r="D7" s="76" t="s">
        <v>63</v>
      </c>
      <c r="E7" s="77" t="s">
        <v>64</v>
      </c>
      <c r="F7" s="78" t="s">
        <v>131</v>
      </c>
      <c r="G7" s="79" t="s">
        <v>132</v>
      </c>
    </row>
    <row r="8" spans="1:7" s="68" customFormat="1" ht="100.5" customHeight="1">
      <c r="A8" s="73"/>
      <c r="B8" s="439"/>
      <c r="C8" s="80" t="s">
        <v>65</v>
      </c>
      <c r="D8" s="76" t="s">
        <v>66</v>
      </c>
      <c r="E8" s="77" t="s">
        <v>67</v>
      </c>
      <c r="F8" s="78" t="s">
        <v>68</v>
      </c>
      <c r="G8" s="79" t="s">
        <v>69</v>
      </c>
    </row>
    <row r="9" spans="1:7" s="68" customFormat="1" ht="78.75" customHeight="1">
      <c r="A9" s="73"/>
      <c r="B9" s="440"/>
      <c r="C9" s="80" t="s">
        <v>70</v>
      </c>
      <c r="D9" s="76" t="s">
        <v>71</v>
      </c>
      <c r="E9" s="77" t="s">
        <v>71</v>
      </c>
      <c r="F9" s="78" t="s">
        <v>71</v>
      </c>
      <c r="G9" s="79" t="s">
        <v>72</v>
      </c>
    </row>
    <row r="10" spans="1:7" ht="49.5" customHeight="1">
      <c r="A10" s="73"/>
      <c r="B10" s="441" t="s">
        <v>73</v>
      </c>
      <c r="C10" s="81" t="s">
        <v>74</v>
      </c>
      <c r="D10" s="82" t="s">
        <v>75</v>
      </c>
      <c r="E10" s="83" t="s">
        <v>76</v>
      </c>
      <c r="F10" s="84" t="s">
        <v>77</v>
      </c>
      <c r="G10" s="85" t="s">
        <v>78</v>
      </c>
    </row>
    <row r="11" spans="1:7" ht="49.5" customHeight="1">
      <c r="A11" s="73"/>
      <c r="B11" s="442"/>
      <c r="C11" s="86" t="s">
        <v>79</v>
      </c>
      <c r="D11" s="87" t="s">
        <v>75</v>
      </c>
      <c r="E11" s="88" t="s">
        <v>76</v>
      </c>
      <c r="F11" s="89" t="s">
        <v>77</v>
      </c>
      <c r="G11" s="90" t="s">
        <v>78</v>
      </c>
    </row>
    <row r="12" spans="1:7" ht="49.5" customHeight="1">
      <c r="A12" s="73"/>
      <c r="B12" s="91" t="s">
        <v>80</v>
      </c>
      <c r="C12" s="92" t="s">
        <v>81</v>
      </c>
      <c r="D12" s="93" t="s">
        <v>75</v>
      </c>
      <c r="E12" s="94" t="s">
        <v>76</v>
      </c>
      <c r="F12" s="95" t="s">
        <v>77</v>
      </c>
      <c r="G12" s="96" t="s">
        <v>78</v>
      </c>
    </row>
    <row r="13" spans="1:8" ht="49.5" customHeight="1">
      <c r="A13" s="73"/>
      <c r="B13" s="441" t="s">
        <v>82</v>
      </c>
      <c r="C13" s="97" t="s">
        <v>83</v>
      </c>
      <c r="D13" s="93" t="s">
        <v>84</v>
      </c>
      <c r="E13" s="94" t="s">
        <v>85</v>
      </c>
      <c r="F13" s="95" t="s">
        <v>86</v>
      </c>
      <c r="G13" s="98" t="s">
        <v>87</v>
      </c>
      <c r="H13" s="99"/>
    </row>
    <row r="14" spans="1:7" ht="49.5" customHeight="1">
      <c r="A14" s="73"/>
      <c r="B14" s="442"/>
      <c r="C14" s="97" t="s">
        <v>88</v>
      </c>
      <c r="D14" s="93" t="s">
        <v>89</v>
      </c>
      <c r="E14" s="94" t="s">
        <v>89</v>
      </c>
      <c r="F14" s="95" t="s">
        <v>90</v>
      </c>
      <c r="G14" s="98" t="s">
        <v>91</v>
      </c>
    </row>
    <row r="15" spans="1:7" ht="75.75" customHeight="1">
      <c r="A15" s="73"/>
      <c r="B15" s="441" t="s">
        <v>92</v>
      </c>
      <c r="C15" s="100" t="s">
        <v>93</v>
      </c>
      <c r="D15" s="93" t="s">
        <v>94</v>
      </c>
      <c r="E15" s="94" t="s">
        <v>95</v>
      </c>
      <c r="F15" s="95" t="s">
        <v>96</v>
      </c>
      <c r="G15" s="98" t="s">
        <v>97</v>
      </c>
    </row>
    <row r="16" spans="1:10" ht="90" customHeight="1">
      <c r="A16" s="73"/>
      <c r="B16" s="442"/>
      <c r="C16" s="101" t="s">
        <v>98</v>
      </c>
      <c r="D16" s="93" t="s">
        <v>99</v>
      </c>
      <c r="E16" s="94" t="s">
        <v>100</v>
      </c>
      <c r="F16" s="95" t="s">
        <v>101</v>
      </c>
      <c r="G16" s="98" t="s">
        <v>101</v>
      </c>
      <c r="I16" s="102"/>
      <c r="J16" s="102"/>
    </row>
    <row r="17" spans="1:7" ht="63.75" customHeight="1">
      <c r="A17" s="73"/>
      <c r="B17" s="432" t="s">
        <v>102</v>
      </c>
      <c r="C17" s="101" t="s">
        <v>103</v>
      </c>
      <c r="D17" s="103" t="s">
        <v>104</v>
      </c>
      <c r="E17" s="94" t="s">
        <v>105</v>
      </c>
      <c r="F17" s="95" t="s">
        <v>106</v>
      </c>
      <c r="G17" s="96" t="s">
        <v>107</v>
      </c>
    </row>
    <row r="18" spans="1:7" ht="39" customHeight="1">
      <c r="A18" s="73"/>
      <c r="B18" s="433"/>
      <c r="C18" s="104" t="s">
        <v>108</v>
      </c>
      <c r="D18" s="93" t="s">
        <v>125</v>
      </c>
      <c r="E18" s="94" t="s">
        <v>126</v>
      </c>
      <c r="F18" s="105" t="s">
        <v>127</v>
      </c>
      <c r="G18" s="96" t="s">
        <v>128</v>
      </c>
    </row>
    <row r="19" spans="1:7" ht="63.75" customHeight="1">
      <c r="A19" s="106"/>
      <c r="B19" s="434"/>
      <c r="C19" s="104" t="s">
        <v>109</v>
      </c>
      <c r="D19" s="93" t="s">
        <v>110</v>
      </c>
      <c r="E19" s="94" t="s">
        <v>111</v>
      </c>
      <c r="F19" s="105" t="s">
        <v>112</v>
      </c>
      <c r="G19" s="96" t="s">
        <v>113</v>
      </c>
    </row>
    <row r="20" spans="1:7" ht="51" customHeight="1">
      <c r="A20" s="107"/>
      <c r="B20" s="91" t="s">
        <v>114</v>
      </c>
      <c r="C20" s="97" t="s">
        <v>115</v>
      </c>
      <c r="D20" s="93" t="s">
        <v>130</v>
      </c>
      <c r="E20" s="94" t="s">
        <v>129</v>
      </c>
      <c r="F20" s="95" t="s">
        <v>116</v>
      </c>
      <c r="G20" s="96" t="s">
        <v>117</v>
      </c>
    </row>
    <row r="21" ht="15" customHeight="1"/>
    <row r="22" ht="15" customHeight="1"/>
    <row r="23" ht="15" customHeight="1"/>
    <row r="24" ht="15" customHeight="1"/>
    <row r="25" ht="15" customHeight="1"/>
    <row r="26" ht="15" customHeight="1"/>
    <row r="27" ht="1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sheetProtection/>
  <mergeCells count="6">
    <mergeCell ref="B17:B19"/>
    <mergeCell ref="D2:G2"/>
    <mergeCell ref="B5:B9"/>
    <mergeCell ref="B10:B11"/>
    <mergeCell ref="B13:B14"/>
    <mergeCell ref="B15:B16"/>
  </mergeCells>
  <printOptions/>
  <pageMargins left="0.7" right="0.7" top="0.75" bottom="0.75" header="0.3" footer="0.3"/>
  <pageSetup fitToHeight="1" fitToWidth="1" horizontalDpi="600" verticalDpi="600" orientation="portrait" scale="43" r:id="rId1"/>
</worksheet>
</file>

<file path=xl/worksheets/sheet2.xml><?xml version="1.0" encoding="utf-8"?>
<worksheet xmlns="http://schemas.openxmlformats.org/spreadsheetml/2006/main" xmlns:r="http://schemas.openxmlformats.org/officeDocument/2006/relationships">
  <sheetPr>
    <pageSetUpPr fitToPage="1"/>
  </sheetPr>
  <dimension ref="B1:AA52"/>
  <sheetViews>
    <sheetView tabSelected="1" zoomScale="80" zoomScaleNormal="80" zoomScalePageLayoutView="0" workbookViewId="0" topLeftCell="A1">
      <selection activeCell="B4" sqref="B4"/>
    </sheetView>
  </sheetViews>
  <sheetFormatPr defaultColWidth="8.8515625" defaultRowHeight="24.75" customHeight="1"/>
  <cols>
    <col min="1" max="1" width="1.7109375" style="108" customWidth="1"/>
    <col min="2" max="2" width="3.8515625" style="30" customWidth="1"/>
    <col min="3" max="3" width="39.28125" style="29" bestFit="1" customWidth="1"/>
    <col min="4" max="4" width="44.28125" style="29" bestFit="1" customWidth="1"/>
    <col min="5" max="5" width="9.00390625" style="108" customWidth="1"/>
    <col min="6" max="6" width="12.140625" style="141" customWidth="1"/>
    <col min="7" max="7" width="12.140625" style="4" customWidth="1"/>
    <col min="8" max="8" width="9.00390625" style="383" customWidth="1"/>
    <col min="9" max="9" width="9.00390625" style="108" customWidth="1"/>
    <col min="10" max="10" width="54.8515625" style="108" bestFit="1" customWidth="1"/>
    <col min="11" max="11" width="10.140625" style="108" bestFit="1" customWidth="1"/>
    <col min="12" max="12" width="11.28125" style="108" bestFit="1" customWidth="1"/>
    <col min="13" max="13" width="7.421875" style="108" bestFit="1" customWidth="1"/>
    <col min="14" max="14" width="14.421875" style="108" customWidth="1"/>
    <col min="15" max="15" width="13.00390625" style="108" customWidth="1"/>
    <col min="16" max="16" width="8.8515625" style="108" customWidth="1"/>
    <col min="17" max="16384" width="8.8515625" style="108" customWidth="1"/>
  </cols>
  <sheetData>
    <row r="1" spans="2:9" ht="3.75" customHeight="1">
      <c r="B1" s="320"/>
      <c r="C1" s="321"/>
      <c r="D1" s="321"/>
      <c r="E1" s="322"/>
      <c r="F1" s="323"/>
      <c r="G1" s="324"/>
      <c r="H1" s="380"/>
      <c r="I1" s="109"/>
    </row>
    <row r="2" spans="2:9" ht="18.75" customHeight="1">
      <c r="B2" s="325" t="s">
        <v>12</v>
      </c>
      <c r="C2" s="326"/>
      <c r="D2" s="326"/>
      <c r="E2" s="113"/>
      <c r="F2" s="327"/>
      <c r="G2" s="328"/>
      <c r="H2" s="380"/>
      <c r="I2" s="109"/>
    </row>
    <row r="3" spans="2:9" ht="18.75" customHeight="1">
      <c r="B3" s="329" t="s">
        <v>287</v>
      </c>
      <c r="C3" s="113"/>
      <c r="D3" s="113"/>
      <c r="E3" s="113"/>
      <c r="F3" s="327"/>
      <c r="G3" s="328"/>
      <c r="H3" s="380"/>
      <c r="I3" s="109"/>
    </row>
    <row r="4" spans="2:9" ht="6" customHeight="1">
      <c r="B4" s="330"/>
      <c r="C4" s="331"/>
      <c r="D4" s="331"/>
      <c r="E4" s="113"/>
      <c r="F4" s="327"/>
      <c r="G4" s="328"/>
      <c r="H4" s="380"/>
      <c r="I4" s="109"/>
    </row>
    <row r="5" spans="2:11" s="109" customFormat="1" ht="24.75" customHeight="1">
      <c r="B5" s="446" t="s">
        <v>23</v>
      </c>
      <c r="C5" s="447"/>
      <c r="D5" s="447"/>
      <c r="E5" s="447"/>
      <c r="F5" s="332" t="s">
        <v>286</v>
      </c>
      <c r="G5" s="333" t="s">
        <v>285</v>
      </c>
      <c r="H5" s="380"/>
      <c r="J5" s="111" t="s">
        <v>118</v>
      </c>
      <c r="K5" s="112">
        <v>6</v>
      </c>
    </row>
    <row r="6" spans="2:11" s="109" customFormat="1" ht="24.75" customHeight="1">
      <c r="B6" s="359">
        <v>1</v>
      </c>
      <c r="C6" s="353" t="s">
        <v>13</v>
      </c>
      <c r="D6" s="353" t="s">
        <v>249</v>
      </c>
      <c r="E6" s="353"/>
      <c r="F6" s="354">
        <f>'1. Leadership'!I12</f>
        <v>0</v>
      </c>
      <c r="G6" s="456">
        <f>'1. Leadership'!I23</f>
        <v>0</v>
      </c>
      <c r="H6" s="379"/>
      <c r="J6" s="111" t="s">
        <v>119</v>
      </c>
      <c r="K6" s="112">
        <v>29</v>
      </c>
    </row>
    <row r="7" spans="2:11" s="109" customFormat="1" ht="24.75" customHeight="1">
      <c r="B7" s="359">
        <v>2</v>
      </c>
      <c r="C7" s="353" t="s">
        <v>15</v>
      </c>
      <c r="D7" s="353" t="s">
        <v>250</v>
      </c>
      <c r="E7" s="353"/>
      <c r="F7" s="354">
        <f>'1. Leadership'!I15</f>
        <v>0</v>
      </c>
      <c r="G7" s="457"/>
      <c r="H7" s="380"/>
      <c r="J7" s="111" t="s">
        <v>120</v>
      </c>
      <c r="K7" s="112">
        <v>100</v>
      </c>
    </row>
    <row r="8" spans="2:11" s="109" customFormat="1" ht="24.75" customHeight="1">
      <c r="B8" s="359">
        <v>3</v>
      </c>
      <c r="C8" s="353" t="s">
        <v>14</v>
      </c>
      <c r="D8" s="353" t="s">
        <v>266</v>
      </c>
      <c r="E8" s="353"/>
      <c r="F8" s="354">
        <f>'1. Leadership'!I19</f>
        <v>0</v>
      </c>
      <c r="G8" s="457"/>
      <c r="H8" s="380"/>
      <c r="J8" s="111" t="s">
        <v>121</v>
      </c>
      <c r="K8" s="385">
        <f>K7/K6</f>
        <v>3.4482758620689653</v>
      </c>
    </row>
    <row r="9" spans="2:8" s="109" customFormat="1" ht="4.5" customHeight="1">
      <c r="B9" s="334"/>
      <c r="C9" s="335"/>
      <c r="D9" s="335"/>
      <c r="E9" s="116"/>
      <c r="F9" s="431"/>
      <c r="G9" s="328"/>
      <c r="H9" s="380"/>
    </row>
    <row r="10" spans="2:8" s="30" customFormat="1" ht="24.75" customHeight="1">
      <c r="B10" s="448" t="s">
        <v>122</v>
      </c>
      <c r="C10" s="449"/>
      <c r="D10" s="449"/>
      <c r="E10" s="449"/>
      <c r="F10" s="336" t="s">
        <v>286</v>
      </c>
      <c r="G10" s="337" t="s">
        <v>285</v>
      </c>
      <c r="H10" s="381"/>
    </row>
    <row r="11" spans="2:8" s="110" customFormat="1" ht="24.75" customHeight="1">
      <c r="B11" s="360">
        <v>4</v>
      </c>
      <c r="C11" s="355" t="s">
        <v>123</v>
      </c>
      <c r="D11" s="355" t="s">
        <v>267</v>
      </c>
      <c r="E11" s="355"/>
      <c r="F11" s="356">
        <f>'2. Policy'!I13</f>
        <v>0</v>
      </c>
      <c r="G11" s="458">
        <f>'2. Policy'!I29</f>
        <v>0</v>
      </c>
      <c r="H11" s="379"/>
    </row>
    <row r="12" spans="2:8" s="110" customFormat="1" ht="24.75" customHeight="1">
      <c r="B12" s="360">
        <v>5</v>
      </c>
      <c r="C12" s="355" t="s">
        <v>0</v>
      </c>
      <c r="D12" s="355" t="s">
        <v>268</v>
      </c>
      <c r="E12" s="355"/>
      <c r="F12" s="357">
        <f>'2. Policy'!I16</f>
        <v>0</v>
      </c>
      <c r="G12" s="459"/>
      <c r="H12" s="382"/>
    </row>
    <row r="13" spans="2:7" ht="24.75" customHeight="1">
      <c r="B13" s="360">
        <v>6</v>
      </c>
      <c r="C13" s="353" t="s">
        <v>1</v>
      </c>
      <c r="D13" s="353" t="s">
        <v>251</v>
      </c>
      <c r="E13" s="227"/>
      <c r="F13" s="358">
        <f>'2. Policy'!I24</f>
        <v>0</v>
      </c>
      <c r="G13" s="459"/>
    </row>
    <row r="14" spans="2:7" ht="3.75" customHeight="1" thickBot="1">
      <c r="B14" s="330"/>
      <c r="C14" s="331"/>
      <c r="D14" s="331"/>
      <c r="E14" s="113"/>
      <c r="F14" s="170"/>
      <c r="G14" s="340"/>
    </row>
    <row r="15" spans="2:13" ht="36.75" customHeight="1">
      <c r="B15" s="450" t="s">
        <v>18</v>
      </c>
      <c r="C15" s="451"/>
      <c r="D15" s="451"/>
      <c r="E15" s="451"/>
      <c r="F15" s="341" t="s">
        <v>286</v>
      </c>
      <c r="G15" s="342" t="s">
        <v>285</v>
      </c>
      <c r="J15" s="377" t="s">
        <v>282</v>
      </c>
      <c r="K15" s="419" t="s">
        <v>283</v>
      </c>
      <c r="L15" s="420" t="s">
        <v>243</v>
      </c>
      <c r="M15" s="421" t="s">
        <v>284</v>
      </c>
    </row>
    <row r="16" spans="2:13" ht="24.75" customHeight="1">
      <c r="B16" s="359">
        <v>7</v>
      </c>
      <c r="C16" s="268" t="s">
        <v>162</v>
      </c>
      <c r="D16" s="268" t="s">
        <v>269</v>
      </c>
      <c r="E16" s="268"/>
      <c r="F16" s="354">
        <f>'3. Analysis'!I12</f>
        <v>0</v>
      </c>
      <c r="G16" s="443">
        <f>'3. Analysis'!I39</f>
        <v>0</v>
      </c>
      <c r="H16" s="379"/>
      <c r="J16" s="367" t="s">
        <v>23</v>
      </c>
      <c r="K16" s="397">
        <f>'1. Leadership'!G23</f>
        <v>0</v>
      </c>
      <c r="L16" s="398">
        <f>'1. Leadership'!H23</f>
        <v>54</v>
      </c>
      <c r="M16" s="399">
        <f>K16/L16</f>
        <v>0</v>
      </c>
    </row>
    <row r="17" spans="2:13" ht="24.75" customHeight="1">
      <c r="B17" s="359">
        <v>8</v>
      </c>
      <c r="C17" s="268" t="s">
        <v>176</v>
      </c>
      <c r="D17" s="268" t="s">
        <v>270</v>
      </c>
      <c r="E17" s="268"/>
      <c r="F17" s="354">
        <f>'3. Analysis'!I16</f>
        <v>0</v>
      </c>
      <c r="G17" s="444"/>
      <c r="J17" s="368" t="s">
        <v>122</v>
      </c>
      <c r="K17" s="400">
        <f>'2. Policy'!G29</f>
        <v>0</v>
      </c>
      <c r="L17" s="401">
        <f>'2. Policy'!H29</f>
        <v>87</v>
      </c>
      <c r="M17" s="402">
        <f aca="true" t="shared" si="0" ref="M17:M23">K17/L17</f>
        <v>0</v>
      </c>
    </row>
    <row r="18" spans="2:13" ht="24.75" customHeight="1">
      <c r="B18" s="359">
        <v>9</v>
      </c>
      <c r="C18" s="268" t="s">
        <v>163</v>
      </c>
      <c r="D18" s="268" t="s">
        <v>271</v>
      </c>
      <c r="E18" s="425"/>
      <c r="F18" s="354">
        <f>'3. Analysis'!I22</f>
        <v>0</v>
      </c>
      <c r="G18" s="444"/>
      <c r="J18" s="369" t="s">
        <v>18</v>
      </c>
      <c r="K18" s="403">
        <f>'3. Analysis'!G39</f>
        <v>0</v>
      </c>
      <c r="L18" s="404">
        <f>'3. Analysis'!H39</f>
        <v>165</v>
      </c>
      <c r="M18" s="405">
        <f t="shared" si="0"/>
        <v>0</v>
      </c>
    </row>
    <row r="19" spans="2:13" ht="24.75" customHeight="1">
      <c r="B19" s="359">
        <v>10</v>
      </c>
      <c r="C19" s="268" t="s">
        <v>2</v>
      </c>
      <c r="D19" s="268" t="s">
        <v>272</v>
      </c>
      <c r="E19" s="268"/>
      <c r="F19" s="354">
        <f>'3. Analysis'!I25</f>
        <v>0</v>
      </c>
      <c r="G19" s="444"/>
      <c r="J19" s="370" t="s">
        <v>19</v>
      </c>
      <c r="K19" s="406">
        <f>'4. Program Cap.'!G46</f>
        <v>0</v>
      </c>
      <c r="L19" s="407">
        <f>'4. Program Cap.'!H46</f>
        <v>231</v>
      </c>
      <c r="M19" s="408">
        <f t="shared" si="0"/>
        <v>0</v>
      </c>
    </row>
    <row r="20" spans="2:13" ht="27.75" customHeight="1">
      <c r="B20" s="359">
        <v>11</v>
      </c>
      <c r="C20" s="268" t="s">
        <v>25</v>
      </c>
      <c r="D20" s="268" t="s">
        <v>257</v>
      </c>
      <c r="E20" s="268"/>
      <c r="F20" s="354">
        <f>'3. Analysis'!I30</f>
        <v>0</v>
      </c>
      <c r="G20" s="444"/>
      <c r="J20" s="371" t="s">
        <v>124</v>
      </c>
      <c r="K20" s="409">
        <f>'5. Ops Support'!G44</f>
        <v>0</v>
      </c>
      <c r="L20" s="410">
        <f>'5. Ops Support'!H44</f>
        <v>180</v>
      </c>
      <c r="M20" s="411">
        <f t="shared" si="0"/>
        <v>0</v>
      </c>
    </row>
    <row r="21" spans="2:13" ht="24.75" customHeight="1">
      <c r="B21" s="359">
        <v>12</v>
      </c>
      <c r="C21" s="268" t="s">
        <v>3</v>
      </c>
      <c r="D21" s="268" t="s">
        <v>273</v>
      </c>
      <c r="E21" s="268"/>
      <c r="F21" s="354">
        <f>'3. Analysis'!I35</f>
        <v>0</v>
      </c>
      <c r="G21" s="444"/>
      <c r="J21" s="372" t="s">
        <v>21</v>
      </c>
      <c r="K21" s="412">
        <f>'6. Coordination'!G24</f>
        <v>0</v>
      </c>
      <c r="L21" s="413">
        <f>'6. Coordination'!H24</f>
        <v>69</v>
      </c>
      <c r="M21" s="414">
        <f t="shared" si="0"/>
        <v>0</v>
      </c>
    </row>
    <row r="22" spans="2:13" ht="3" customHeight="1">
      <c r="B22" s="330"/>
      <c r="C22" s="331"/>
      <c r="D22" s="331"/>
      <c r="E22" s="113"/>
      <c r="F22" s="170"/>
      <c r="G22" s="340"/>
      <c r="J22" s="373"/>
      <c r="K22" s="415"/>
      <c r="L22" s="8"/>
      <c r="M22" s="416"/>
    </row>
    <row r="23" spans="2:13" ht="24.75" customHeight="1" thickBot="1">
      <c r="B23" s="452" t="s">
        <v>19</v>
      </c>
      <c r="C23" s="453"/>
      <c r="D23" s="453"/>
      <c r="E23" s="453"/>
      <c r="F23" s="343" t="s">
        <v>286</v>
      </c>
      <c r="G23" s="344" t="s">
        <v>285</v>
      </c>
      <c r="J23" s="378" t="s">
        <v>248</v>
      </c>
      <c r="K23" s="417">
        <f>SUM(K16:K22)</f>
        <v>0</v>
      </c>
      <c r="L23" s="417">
        <f>SUM(L16:L22)</f>
        <v>786</v>
      </c>
      <c r="M23" s="418">
        <f t="shared" si="0"/>
        <v>0</v>
      </c>
    </row>
    <row r="24" spans="2:8" s="110" customFormat="1" ht="24.75" customHeight="1">
      <c r="B24" s="360">
        <v>13</v>
      </c>
      <c r="C24" s="268" t="s">
        <v>185</v>
      </c>
      <c r="D24" s="268" t="s">
        <v>274</v>
      </c>
      <c r="E24" s="268"/>
      <c r="F24" s="354">
        <f>'4. Program Cap.'!I13</f>
        <v>0</v>
      </c>
      <c r="G24" s="458">
        <f>'4. Program Cap.'!I46</f>
        <v>0</v>
      </c>
      <c r="H24" s="379"/>
    </row>
    <row r="25" spans="2:8" s="110" customFormat="1" ht="24.75" customHeight="1">
      <c r="B25" s="359">
        <v>14</v>
      </c>
      <c r="C25" s="268" t="s">
        <v>201</v>
      </c>
      <c r="D25" s="268" t="s">
        <v>275</v>
      </c>
      <c r="E25" s="268"/>
      <c r="F25" s="354">
        <f>'4. Program Cap.'!I18</f>
        <v>0</v>
      </c>
      <c r="G25" s="459"/>
      <c r="H25" s="382"/>
    </row>
    <row r="26" spans="2:7" ht="24.75" customHeight="1">
      <c r="B26" s="359">
        <v>15</v>
      </c>
      <c r="C26" s="268" t="s">
        <v>168</v>
      </c>
      <c r="D26" s="268" t="s">
        <v>276</v>
      </c>
      <c r="E26" s="268"/>
      <c r="F26" s="354">
        <f>'4. Program Cap.'!I22</f>
        <v>0</v>
      </c>
      <c r="G26" s="459"/>
    </row>
    <row r="27" spans="2:7" ht="24.75" customHeight="1">
      <c r="B27" s="359">
        <v>16</v>
      </c>
      <c r="C27" s="268" t="s">
        <v>57</v>
      </c>
      <c r="D27" s="268" t="s">
        <v>277</v>
      </c>
      <c r="E27" s="268"/>
      <c r="F27" s="354">
        <f>'4. Program Cap.'!I27</f>
        <v>0</v>
      </c>
      <c r="G27" s="459"/>
    </row>
    <row r="28" spans="2:7" ht="24.75" customHeight="1">
      <c r="B28" s="359">
        <v>17</v>
      </c>
      <c r="C28" s="268" t="s">
        <v>169</v>
      </c>
      <c r="D28" s="268" t="s">
        <v>278</v>
      </c>
      <c r="E28" s="268"/>
      <c r="F28" s="354">
        <f>'4. Program Cap.'!I31</f>
        <v>0</v>
      </c>
      <c r="G28" s="459"/>
    </row>
    <row r="29" spans="2:7" ht="24.75" customHeight="1">
      <c r="B29" s="359">
        <v>18</v>
      </c>
      <c r="C29" s="268" t="s">
        <v>170</v>
      </c>
      <c r="D29" s="268" t="s">
        <v>279</v>
      </c>
      <c r="E29" s="268"/>
      <c r="F29" s="354">
        <f>'4. Program Cap.'!I36</f>
        <v>0</v>
      </c>
      <c r="G29" s="459"/>
    </row>
    <row r="30" spans="2:7" ht="24.75" customHeight="1">
      <c r="B30" s="359">
        <v>19</v>
      </c>
      <c r="C30" s="268" t="s">
        <v>202</v>
      </c>
      <c r="D30" s="268" t="s">
        <v>258</v>
      </c>
      <c r="E30" s="268"/>
      <c r="F30" s="354">
        <f>'4. Program Cap.'!I40</f>
        <v>0</v>
      </c>
      <c r="G30" s="459"/>
    </row>
    <row r="31" spans="2:7" ht="3.75" customHeight="1">
      <c r="B31" s="330"/>
      <c r="C31" s="331"/>
      <c r="D31" s="331"/>
      <c r="E31" s="345"/>
      <c r="F31" s="170"/>
      <c r="G31" s="340"/>
    </row>
    <row r="32" spans="2:7" ht="24.75" customHeight="1">
      <c r="B32" s="454" t="s">
        <v>124</v>
      </c>
      <c r="C32" s="455"/>
      <c r="D32" s="455"/>
      <c r="E32" s="455"/>
      <c r="F32" s="346" t="s">
        <v>286</v>
      </c>
      <c r="G32" s="347" t="s">
        <v>285</v>
      </c>
    </row>
    <row r="33" spans="2:8" ht="24.75" customHeight="1">
      <c r="B33" s="359">
        <v>20</v>
      </c>
      <c r="C33" s="268" t="s">
        <v>4</v>
      </c>
      <c r="D33" s="268" t="s">
        <v>259</v>
      </c>
      <c r="E33" s="268"/>
      <c r="F33" s="354">
        <f>'5. Ops Support'!I13</f>
        <v>0</v>
      </c>
      <c r="G33" s="443">
        <f>'5. Ops Support'!I44</f>
        <v>0</v>
      </c>
      <c r="H33" s="379"/>
    </row>
    <row r="34" spans="2:7" ht="24.75" customHeight="1">
      <c r="B34" s="359">
        <v>21</v>
      </c>
      <c r="C34" s="353" t="s">
        <v>5</v>
      </c>
      <c r="D34" s="353" t="s">
        <v>260</v>
      </c>
      <c r="E34" s="268"/>
      <c r="F34" s="354">
        <f>'5. Ops Support'!I19</f>
        <v>0</v>
      </c>
      <c r="G34" s="444"/>
    </row>
    <row r="35" spans="2:7" ht="24.75" customHeight="1">
      <c r="B35" s="359">
        <v>22</v>
      </c>
      <c r="C35" s="353" t="s">
        <v>7</v>
      </c>
      <c r="D35" s="353" t="s">
        <v>261</v>
      </c>
      <c r="E35" s="227"/>
      <c r="F35" s="354">
        <f>'5. Ops Support'!I23</f>
        <v>0</v>
      </c>
      <c r="G35" s="444"/>
    </row>
    <row r="36" spans="2:7" ht="24.75" customHeight="1">
      <c r="B36" s="359">
        <v>23</v>
      </c>
      <c r="C36" s="353" t="s">
        <v>203</v>
      </c>
      <c r="D36" s="353" t="s">
        <v>252</v>
      </c>
      <c r="E36" s="227"/>
      <c r="F36" s="354">
        <f>'5. Ops Support'!I28</f>
        <v>0</v>
      </c>
      <c r="G36" s="444"/>
    </row>
    <row r="37" spans="2:7" ht="24.75" customHeight="1">
      <c r="B37" s="359">
        <v>24</v>
      </c>
      <c r="C37" s="268" t="s">
        <v>6</v>
      </c>
      <c r="D37" s="268" t="s">
        <v>280</v>
      </c>
      <c r="E37" s="268"/>
      <c r="F37" s="354">
        <f>'5. Ops Support'!I35</f>
        <v>0</v>
      </c>
      <c r="G37" s="444"/>
    </row>
    <row r="38" spans="2:7" ht="24.75" customHeight="1">
      <c r="B38" s="359">
        <v>25</v>
      </c>
      <c r="C38" s="268" t="s">
        <v>133</v>
      </c>
      <c r="D38" s="268" t="s">
        <v>262</v>
      </c>
      <c r="E38" s="268"/>
      <c r="F38" s="354">
        <f>'5. Ops Support'!I38</f>
        <v>0</v>
      </c>
      <c r="G38" s="444"/>
    </row>
    <row r="39" spans="2:7" ht="24.75" customHeight="1">
      <c r="B39" s="359">
        <v>26</v>
      </c>
      <c r="C39" s="268" t="s">
        <v>137</v>
      </c>
      <c r="D39" s="268" t="s">
        <v>263</v>
      </c>
      <c r="E39" s="268"/>
      <c r="F39" s="354">
        <f>'5. Ops Support'!I41</f>
        <v>0</v>
      </c>
      <c r="G39" s="444"/>
    </row>
    <row r="40" spans="2:7" ht="4.5" customHeight="1">
      <c r="B40" s="338"/>
      <c r="C40" s="348"/>
      <c r="D40" s="348"/>
      <c r="E40" s="339"/>
      <c r="F40" s="170"/>
      <c r="G40" s="340"/>
    </row>
    <row r="41" spans="2:7" ht="24.75" customHeight="1">
      <c r="B41" s="349" t="s">
        <v>21</v>
      </c>
      <c r="C41" s="350"/>
      <c r="D41" s="350"/>
      <c r="E41" s="350"/>
      <c r="F41" s="351" t="s">
        <v>286</v>
      </c>
      <c r="G41" s="352" t="s">
        <v>285</v>
      </c>
    </row>
    <row r="42" spans="2:8" ht="24.75" customHeight="1">
      <c r="B42" s="359">
        <v>27</v>
      </c>
      <c r="C42" s="353" t="s">
        <v>8</v>
      </c>
      <c r="D42" s="353" t="s">
        <v>264</v>
      </c>
      <c r="E42" s="268"/>
      <c r="F42" s="354">
        <f>'6. Coordination'!I13</f>
        <v>0</v>
      </c>
      <c r="G42" s="443">
        <f>'6. Coordination'!I24</f>
        <v>0</v>
      </c>
      <c r="H42" s="379"/>
    </row>
    <row r="43" spans="2:7" ht="45.75" customHeight="1">
      <c r="B43" s="359">
        <v>28</v>
      </c>
      <c r="C43" s="426" t="s">
        <v>10</v>
      </c>
      <c r="D43" s="426" t="s">
        <v>265</v>
      </c>
      <c r="E43" s="425"/>
      <c r="F43" s="354">
        <f>'6. Coordination'!I16</f>
        <v>0</v>
      </c>
      <c r="G43" s="444"/>
    </row>
    <row r="44" spans="2:7" ht="30.75" thickBot="1">
      <c r="B44" s="427">
        <v>29</v>
      </c>
      <c r="C44" s="428" t="s">
        <v>253</v>
      </c>
      <c r="D44" s="428" t="s">
        <v>281</v>
      </c>
      <c r="E44" s="429"/>
      <c r="F44" s="430">
        <f>'6. Coordination'!I21</f>
        <v>0</v>
      </c>
      <c r="G44" s="445"/>
    </row>
    <row r="45" spans="5:6" ht="24.75" customHeight="1">
      <c r="E45" s="8"/>
      <c r="F45" s="295"/>
    </row>
    <row r="46" spans="5:6" ht="24.75" customHeight="1">
      <c r="E46" s="8"/>
      <c r="F46" s="295"/>
    </row>
    <row r="47" spans="5:6" ht="24.75" customHeight="1">
      <c r="E47" s="8"/>
      <c r="F47" s="295"/>
    </row>
    <row r="48" spans="2:8" s="8" customFormat="1" ht="24.75" customHeight="1">
      <c r="B48" s="29"/>
      <c r="C48" s="29"/>
      <c r="D48" s="29"/>
      <c r="F48" s="141"/>
      <c r="G48" s="4"/>
      <c r="H48" s="384"/>
    </row>
    <row r="49" spans="2:8" s="8" customFormat="1" ht="24.75" customHeight="1">
      <c r="B49" s="29"/>
      <c r="C49" s="29"/>
      <c r="D49" s="29"/>
      <c r="F49" s="141"/>
      <c r="G49" s="4"/>
      <c r="H49" s="384"/>
    </row>
    <row r="50" spans="2:27" s="114" customFormat="1" ht="24.75" customHeight="1">
      <c r="B50" s="29"/>
      <c r="C50" s="29"/>
      <c r="D50" s="29"/>
      <c r="E50" s="8"/>
      <c r="F50" s="141"/>
      <c r="G50" s="4"/>
      <c r="H50" s="384"/>
      <c r="I50" s="8"/>
      <c r="J50" s="8"/>
      <c r="K50" s="8"/>
      <c r="L50" s="8"/>
      <c r="M50" s="8"/>
      <c r="N50" s="8"/>
      <c r="O50" s="8"/>
      <c r="P50" s="8"/>
      <c r="Q50" s="8"/>
      <c r="R50" s="8"/>
      <c r="S50" s="8"/>
      <c r="T50" s="8"/>
      <c r="U50" s="8"/>
      <c r="V50" s="8"/>
      <c r="W50" s="8"/>
      <c r="X50" s="8"/>
      <c r="Y50" s="8"/>
      <c r="Z50" s="8"/>
      <c r="AA50" s="8"/>
    </row>
    <row r="51" spans="2:27" s="30" customFormat="1" ht="24.75" customHeight="1">
      <c r="B51" s="29"/>
      <c r="C51" s="29"/>
      <c r="D51" s="29"/>
      <c r="E51" s="8"/>
      <c r="F51" s="141"/>
      <c r="G51" s="4"/>
      <c r="H51" s="384"/>
      <c r="I51" s="8"/>
      <c r="J51" s="8"/>
      <c r="K51" s="8"/>
      <c r="L51" s="8"/>
      <c r="M51" s="8"/>
      <c r="N51" s="8"/>
      <c r="O51" s="8"/>
      <c r="P51" s="8"/>
      <c r="Q51" s="8"/>
      <c r="R51" s="8"/>
      <c r="S51" s="8"/>
      <c r="T51" s="8"/>
      <c r="U51" s="8"/>
      <c r="V51" s="8"/>
      <c r="W51" s="8"/>
      <c r="X51" s="8"/>
      <c r="Y51" s="8"/>
      <c r="Z51" s="8"/>
      <c r="AA51" s="8"/>
    </row>
    <row r="52" spans="2:27" ht="24.75" customHeight="1">
      <c r="B52" s="29"/>
      <c r="E52" s="8"/>
      <c r="S52" s="8"/>
      <c r="T52" s="8"/>
      <c r="U52" s="8"/>
      <c r="V52" s="8"/>
      <c r="W52" s="8"/>
      <c r="X52" s="8"/>
      <c r="Y52" s="8"/>
      <c r="Z52" s="8"/>
      <c r="AA52" s="8"/>
    </row>
  </sheetData>
  <sheetProtection/>
  <mergeCells count="11">
    <mergeCell ref="G33:G39"/>
    <mergeCell ref="G42:G44"/>
    <mergeCell ref="B5:E5"/>
    <mergeCell ref="B10:E10"/>
    <mergeCell ref="B15:E15"/>
    <mergeCell ref="B23:E23"/>
    <mergeCell ref="B32:E32"/>
    <mergeCell ref="G6:G8"/>
    <mergeCell ref="G11:G13"/>
    <mergeCell ref="G16:G21"/>
    <mergeCell ref="G24:G30"/>
  </mergeCells>
  <printOptions/>
  <pageMargins left="0.7" right="0.7" top="0.75" bottom="0.75" header="0.3" footer="0.3"/>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Q35"/>
  <sheetViews>
    <sheetView zoomScale="80" zoomScaleNormal="80" zoomScalePageLayoutView="0" workbookViewId="0" topLeftCell="A1">
      <selection activeCell="A12" sqref="A12"/>
    </sheetView>
  </sheetViews>
  <sheetFormatPr defaultColWidth="8.8515625" defaultRowHeight="15"/>
  <cols>
    <col min="1" max="1" width="1.8515625" style="2" customWidth="1"/>
    <col min="2" max="2" width="3.421875" style="7" customWidth="1"/>
    <col min="3" max="3" width="5.8515625" style="13" customWidth="1"/>
    <col min="4" max="4" width="69.00390625" style="13" customWidth="1"/>
    <col min="5" max="5" width="12.7109375" style="4" customWidth="1"/>
    <col min="6" max="6" width="7.57421875" style="4" hidden="1" customWidth="1"/>
    <col min="7" max="7" width="9.8515625" style="4" bestFit="1" customWidth="1"/>
    <col min="8" max="8" width="10.28125" style="4" hidden="1" customWidth="1"/>
    <col min="9" max="9" width="11.00390625" style="4" customWidth="1"/>
    <col min="10" max="10" width="19.421875" style="13" bestFit="1" customWidth="1"/>
    <col min="11" max="12" width="39.421875" style="14" customWidth="1"/>
    <col min="13" max="13" width="2.28125" style="13" customWidth="1"/>
    <col min="14" max="14" width="50.140625" style="13" customWidth="1"/>
    <col min="15" max="16384" width="8.8515625" style="13" customWidth="1"/>
  </cols>
  <sheetData>
    <row r="1" ht="4.5" customHeight="1"/>
    <row r="2" spans="2:4" ht="26.25">
      <c r="B2" s="48" t="s">
        <v>12</v>
      </c>
      <c r="D2" s="3"/>
    </row>
    <row r="3" spans="2:4" ht="15">
      <c r="B3" s="10" t="str">
        <f>'HARC Overview'!B3</f>
        <v>Version: Draft 5 (3 Jul, 2019)</v>
      </c>
      <c r="D3" s="3"/>
    </row>
    <row r="4" spans="2:12" ht="15">
      <c r="B4" s="10"/>
      <c r="D4" s="3"/>
      <c r="L4" s="125"/>
    </row>
    <row r="5" spans="2:12" ht="21">
      <c r="B5" s="54" t="s">
        <v>30</v>
      </c>
      <c r="D5" s="3"/>
      <c r="L5" s="125"/>
    </row>
    <row r="6" spans="2:12" ht="15">
      <c r="B6" s="10"/>
      <c r="D6" s="3"/>
      <c r="L6" s="125"/>
    </row>
    <row r="7" spans="2:15" s="15" customFormat="1" ht="15">
      <c r="B7" s="19"/>
      <c r="C7" s="27"/>
      <c r="D7" s="20"/>
      <c r="E7" s="22"/>
      <c r="F7" s="22"/>
      <c r="G7" s="22"/>
      <c r="H7" s="22"/>
      <c r="I7" s="22"/>
      <c r="J7" s="21"/>
      <c r="K7" s="123"/>
      <c r="L7" s="286"/>
      <c r="O7" s="13"/>
    </row>
    <row r="8" spans="2:15" s="31" customFormat="1" ht="18.75">
      <c r="B8" s="34" t="s">
        <v>23</v>
      </c>
      <c r="C8" s="35"/>
      <c r="D8" s="36"/>
      <c r="E8" s="42"/>
      <c r="F8" s="42"/>
      <c r="G8" s="42"/>
      <c r="H8" s="42"/>
      <c r="I8" s="42"/>
      <c r="J8" s="41"/>
      <c r="K8" s="124"/>
      <c r="L8" s="287"/>
      <c r="O8" s="13"/>
    </row>
    <row r="9" spans="2:15" s="15" customFormat="1" ht="30" customHeight="1">
      <c r="B9" s="462" t="s">
        <v>199</v>
      </c>
      <c r="C9" s="462"/>
      <c r="D9" s="462"/>
      <c r="E9" s="462"/>
      <c r="F9" s="462"/>
      <c r="G9" s="462"/>
      <c r="H9" s="462"/>
      <c r="I9" s="462"/>
      <c r="J9" s="462"/>
      <c r="K9" s="462"/>
      <c r="L9" s="51"/>
      <c r="O9" s="13"/>
    </row>
    <row r="10" spans="2:12" s="15" customFormat="1" ht="3.75" customHeight="1">
      <c r="B10" s="51"/>
      <c r="C10" s="51"/>
      <c r="D10" s="51"/>
      <c r="E10" s="59"/>
      <c r="F10" s="59"/>
      <c r="G10" s="59"/>
      <c r="H10" s="59"/>
      <c r="I10" s="59"/>
      <c r="J10" s="51"/>
      <c r="K10" s="51"/>
      <c r="L10" s="51"/>
    </row>
    <row r="11" spans="2:12" s="15" customFormat="1" ht="60.75" thickBot="1">
      <c r="B11" s="51"/>
      <c r="C11" s="51"/>
      <c r="D11" s="51"/>
      <c r="E11" s="49" t="s">
        <v>17</v>
      </c>
      <c r="F11" s="49" t="s">
        <v>245</v>
      </c>
      <c r="G11" s="160" t="s">
        <v>244</v>
      </c>
      <c r="H11" s="49" t="s">
        <v>243</v>
      </c>
      <c r="I11" s="194" t="s">
        <v>246</v>
      </c>
      <c r="J11" s="49" t="s">
        <v>37</v>
      </c>
      <c r="K11" s="49" t="s">
        <v>29</v>
      </c>
      <c r="L11" s="128"/>
    </row>
    <row r="12" spans="1:12" s="15" customFormat="1" ht="15.75" thickBot="1">
      <c r="A12" s="6"/>
      <c r="B12" s="281">
        <v>1</v>
      </c>
      <c r="C12" s="282" t="s">
        <v>13</v>
      </c>
      <c r="D12" s="283"/>
      <c r="E12" s="122"/>
      <c r="F12" s="122"/>
      <c r="G12" s="285">
        <f>SUM(G13:G14)</f>
        <v>0</v>
      </c>
      <c r="H12" s="285">
        <f>SUM(H13:H14)</f>
        <v>12</v>
      </c>
      <c r="I12" s="294">
        <f>G12/H12</f>
        <v>0</v>
      </c>
      <c r="J12" s="240"/>
      <c r="K12" s="260"/>
      <c r="L12" s="129"/>
    </row>
    <row r="13" spans="1:12" s="15" customFormat="1" ht="45">
      <c r="A13" s="6"/>
      <c r="B13" s="278"/>
      <c r="C13" s="279">
        <v>1.1</v>
      </c>
      <c r="D13" s="150" t="s">
        <v>200</v>
      </c>
      <c r="E13" s="55">
        <v>0</v>
      </c>
      <c r="F13" s="55">
        <v>1</v>
      </c>
      <c r="G13" s="284">
        <f>F13*E13</f>
        <v>0</v>
      </c>
      <c r="H13" s="272">
        <f>F13*3</f>
        <v>3</v>
      </c>
      <c r="I13" s="292"/>
      <c r="J13" s="273"/>
      <c r="K13" s="471"/>
      <c r="L13" s="129"/>
    </row>
    <row r="14" spans="1:12" s="15" customFormat="1" ht="45.75" thickBot="1">
      <c r="A14" s="6"/>
      <c r="B14" s="278"/>
      <c r="C14" s="279">
        <v>1.2</v>
      </c>
      <c r="D14" s="150" t="s">
        <v>198</v>
      </c>
      <c r="E14" s="55">
        <v>0</v>
      </c>
      <c r="F14" s="55">
        <v>3</v>
      </c>
      <c r="G14" s="55">
        <f>F14*E14</f>
        <v>0</v>
      </c>
      <c r="H14" s="272">
        <f>F14*3</f>
        <v>9</v>
      </c>
      <c r="I14" s="293"/>
      <c r="J14" s="273"/>
      <c r="K14" s="472"/>
      <c r="L14" s="130"/>
    </row>
    <row r="15" spans="1:12" s="15" customFormat="1" ht="15.75" thickBot="1">
      <c r="A15" s="6"/>
      <c r="B15" s="281">
        <v>2</v>
      </c>
      <c r="C15" s="282" t="s">
        <v>15</v>
      </c>
      <c r="D15" s="283"/>
      <c r="E15" s="122"/>
      <c r="F15" s="122"/>
      <c r="G15" s="285">
        <f>SUM(G16:G18)</f>
        <v>0</v>
      </c>
      <c r="H15" s="285">
        <f>SUM(H16:H18)</f>
        <v>21</v>
      </c>
      <c r="I15" s="294">
        <f>G15/H15</f>
        <v>0</v>
      </c>
      <c r="J15" s="240"/>
      <c r="K15" s="361"/>
      <c r="L15" s="129"/>
    </row>
    <row r="16" spans="1:12" s="15" customFormat="1" ht="30">
      <c r="A16" s="6"/>
      <c r="B16" s="278"/>
      <c r="C16" s="280">
        <v>2.1</v>
      </c>
      <c r="D16" s="149" t="s">
        <v>184</v>
      </c>
      <c r="E16" s="55">
        <v>0</v>
      </c>
      <c r="F16" s="55">
        <v>1</v>
      </c>
      <c r="G16" s="55">
        <f>F16*E16</f>
        <v>0</v>
      </c>
      <c r="H16" s="272">
        <f>F16*3</f>
        <v>3</v>
      </c>
      <c r="I16" s="290"/>
      <c r="J16" s="273"/>
      <c r="K16" s="471"/>
      <c r="L16" s="129"/>
    </row>
    <row r="17" spans="1:12" s="15" customFormat="1" ht="30">
      <c r="A17" s="6"/>
      <c r="B17" s="278"/>
      <c r="C17" s="280">
        <v>2.2</v>
      </c>
      <c r="D17" s="149" t="s">
        <v>140</v>
      </c>
      <c r="E17" s="55">
        <v>0</v>
      </c>
      <c r="F17" s="55">
        <v>3</v>
      </c>
      <c r="G17" s="55">
        <f>F17*E17</f>
        <v>0</v>
      </c>
      <c r="H17" s="272">
        <f>F17*3</f>
        <v>9</v>
      </c>
      <c r="I17" s="290"/>
      <c r="J17" s="273"/>
      <c r="K17" s="473"/>
      <c r="L17" s="129"/>
    </row>
    <row r="18" spans="1:12" s="15" customFormat="1" ht="30.75" thickBot="1">
      <c r="A18" s="6"/>
      <c r="B18" s="278"/>
      <c r="C18" s="280">
        <v>2.3</v>
      </c>
      <c r="D18" s="267" t="s">
        <v>141</v>
      </c>
      <c r="E18" s="55">
        <v>0</v>
      </c>
      <c r="F18" s="55">
        <v>3</v>
      </c>
      <c r="G18" s="55">
        <f>F18*E18</f>
        <v>0</v>
      </c>
      <c r="H18" s="272">
        <f>F18*3</f>
        <v>9</v>
      </c>
      <c r="I18" s="291"/>
      <c r="J18" s="273"/>
      <c r="K18" s="472"/>
      <c r="L18" s="130"/>
    </row>
    <row r="19" spans="1:12" s="15" customFormat="1" ht="15.75" thickBot="1">
      <c r="A19" s="6"/>
      <c r="B19" s="281">
        <v>3</v>
      </c>
      <c r="C19" s="282" t="s">
        <v>14</v>
      </c>
      <c r="D19" s="283"/>
      <c r="E19" s="122"/>
      <c r="F19" s="122"/>
      <c r="G19" s="285">
        <f>SUM(G20:G22)</f>
        <v>0</v>
      </c>
      <c r="H19" s="285">
        <f>SUM(H20:H22)</f>
        <v>21</v>
      </c>
      <c r="I19" s="294">
        <f>G19/H19</f>
        <v>0</v>
      </c>
      <c r="J19" s="240"/>
      <c r="K19" s="361"/>
      <c r="L19" s="129"/>
    </row>
    <row r="20" spans="1:12" s="15" customFormat="1" ht="15">
      <c r="A20" s="6"/>
      <c r="B20" s="278"/>
      <c r="C20" s="280">
        <v>3.1</v>
      </c>
      <c r="D20" s="149" t="s">
        <v>142</v>
      </c>
      <c r="E20" s="56">
        <v>0</v>
      </c>
      <c r="F20" s="56">
        <v>3</v>
      </c>
      <c r="G20" s="55">
        <f>F20*E20</f>
        <v>0</v>
      </c>
      <c r="H20" s="272">
        <f>F20*3</f>
        <v>9</v>
      </c>
      <c r="I20" s="290"/>
      <c r="J20" s="273"/>
      <c r="K20" s="471"/>
      <c r="L20" s="129"/>
    </row>
    <row r="21" spans="1:12" s="15" customFormat="1" ht="45">
      <c r="A21" s="6"/>
      <c r="B21" s="278"/>
      <c r="C21" s="280">
        <v>3.2</v>
      </c>
      <c r="D21" s="277" t="s">
        <v>135</v>
      </c>
      <c r="E21" s="56">
        <v>0</v>
      </c>
      <c r="F21" s="56">
        <v>2</v>
      </c>
      <c r="G21" s="55">
        <f>F21*E21</f>
        <v>0</v>
      </c>
      <c r="H21" s="272">
        <f>F21*3</f>
        <v>6</v>
      </c>
      <c r="I21" s="290"/>
      <c r="J21" s="273"/>
      <c r="K21" s="473"/>
      <c r="L21" s="129"/>
    </row>
    <row r="22" spans="1:12" s="15" customFormat="1" ht="30.75" thickBot="1">
      <c r="A22" s="6"/>
      <c r="B22" s="288"/>
      <c r="C22" s="289">
        <v>3.3</v>
      </c>
      <c r="D22" s="159" t="s">
        <v>143</v>
      </c>
      <c r="E22" s="56">
        <v>0</v>
      </c>
      <c r="F22" s="56">
        <v>2</v>
      </c>
      <c r="G22" s="56">
        <f>F22*E22</f>
        <v>0</v>
      </c>
      <c r="H22" s="272">
        <f>F22*3</f>
        <v>6</v>
      </c>
      <c r="I22" s="290"/>
      <c r="J22" s="274"/>
      <c r="K22" s="474"/>
      <c r="L22" s="125"/>
    </row>
    <row r="23" spans="1:12" s="15" customFormat="1" ht="15">
      <c r="A23" s="6"/>
      <c r="B23" s="463" t="s">
        <v>24</v>
      </c>
      <c r="C23" s="464"/>
      <c r="D23" s="464"/>
      <c r="E23" s="275"/>
      <c r="F23" s="275"/>
      <c r="G23" s="318">
        <f>SUM(G20:G22)+SUM(G16:G18)+SUM(G13:G14)</f>
        <v>0</v>
      </c>
      <c r="H23" s="460">
        <f>SUM(H20:H22)+SUM(H16:H18)+SUM(H13:H14)</f>
        <v>54</v>
      </c>
      <c r="I23" s="316">
        <f>G23/H23</f>
        <v>0</v>
      </c>
      <c r="J23" s="467"/>
      <c r="K23" s="469"/>
      <c r="L23" s="125"/>
    </row>
    <row r="24" spans="1:12" s="15" customFormat="1" ht="15.75" thickBot="1">
      <c r="A24" s="6"/>
      <c r="B24" s="465" t="s">
        <v>40</v>
      </c>
      <c r="C24" s="466"/>
      <c r="D24" s="466"/>
      <c r="E24" s="276"/>
      <c r="F24" s="276"/>
      <c r="G24" s="319"/>
      <c r="H24" s="461"/>
      <c r="I24" s="317"/>
      <c r="J24" s="468"/>
      <c r="K24" s="470"/>
      <c r="L24" s="125"/>
    </row>
    <row r="25" spans="1:17" s="23" customFormat="1" ht="15">
      <c r="A25" s="2"/>
      <c r="B25" s="27"/>
      <c r="C25" s="20"/>
      <c r="D25" s="20"/>
      <c r="E25" s="22"/>
      <c r="F25" s="22"/>
      <c r="G25" s="22"/>
      <c r="H25" s="22"/>
      <c r="I25" s="22"/>
      <c r="J25" s="20"/>
      <c r="K25" s="126"/>
      <c r="L25" s="125"/>
      <c r="M25" s="4"/>
      <c r="N25" s="13"/>
      <c r="O25" s="13"/>
      <c r="P25" s="13"/>
      <c r="Q25" s="13"/>
    </row>
    <row r="26" spans="2:17" s="2" customFormat="1" ht="15">
      <c r="B26" s="7"/>
      <c r="D26" s="2" t="s">
        <v>11</v>
      </c>
      <c r="E26" s="62"/>
      <c r="F26" s="62"/>
      <c r="G26" s="62"/>
      <c r="H26" s="62"/>
      <c r="I26" s="62"/>
      <c r="K26" s="14"/>
      <c r="L26" s="125"/>
      <c r="M26" s="4"/>
      <c r="N26" s="4"/>
      <c r="O26" s="13"/>
      <c r="P26" s="13"/>
      <c r="Q26" s="13"/>
    </row>
    <row r="27" spans="12:14" ht="15">
      <c r="L27" s="125"/>
      <c r="N27" s="4"/>
    </row>
    <row r="28" spans="12:14" ht="15">
      <c r="L28" s="127"/>
      <c r="N28" s="4"/>
    </row>
    <row r="29" spans="11:14" ht="15">
      <c r="K29" s="127" t="s">
        <v>194</v>
      </c>
      <c r="N29" s="4"/>
    </row>
    <row r="31" spans="5:10" ht="15">
      <c r="E31" s="66">
        <f>SUM(E32:E33)</f>
        <v>0</v>
      </c>
      <c r="F31" s="66"/>
      <c r="G31" s="66"/>
      <c r="H31" s="66"/>
      <c r="I31" s="66"/>
      <c r="J31" s="17"/>
    </row>
    <row r="32" spans="1:2" ht="15">
      <c r="A32" s="5"/>
      <c r="B32" s="26"/>
    </row>
    <row r="33" spans="1:10" ht="15">
      <c r="A33" s="5"/>
      <c r="B33" s="26"/>
      <c r="E33" s="66">
        <f>SUM(E34:E35)</f>
        <v>0</v>
      </c>
      <c r="F33" s="66"/>
      <c r="G33" s="66"/>
      <c r="H33" s="66"/>
      <c r="I33" s="66"/>
      <c r="J33" s="17"/>
    </row>
    <row r="35" spans="5:10" ht="15">
      <c r="E35" s="66">
        <f>SUM(E36:E37)</f>
        <v>0</v>
      </c>
      <c r="F35" s="66"/>
      <c r="G35" s="66"/>
      <c r="H35" s="66"/>
      <c r="I35" s="66"/>
      <c r="J35" s="17"/>
    </row>
  </sheetData>
  <sheetProtection/>
  <mergeCells count="9">
    <mergeCell ref="H23:H24"/>
    <mergeCell ref="B9:K9"/>
    <mergeCell ref="B23:D23"/>
    <mergeCell ref="B24:D24"/>
    <mergeCell ref="J23:J24"/>
    <mergeCell ref="K23:K24"/>
    <mergeCell ref="K13:K14"/>
    <mergeCell ref="K16:K18"/>
    <mergeCell ref="K20:K22"/>
  </mergeCells>
  <dataValidations count="1">
    <dataValidation type="whole" allowBlank="1" showInputMessage="1" showErrorMessage="1" sqref="E13:H14 E16:H18 E20:H22">
      <formula1>0</formula1>
      <formula2>4</formula2>
    </dataValidation>
  </dataValidations>
  <printOptions/>
  <pageMargins left="0.7" right="0.7" top="0.75" bottom="0.75" header="0.3" footer="0.3"/>
  <pageSetup fitToHeight="0" fitToWidth="1" horizontalDpi="600" verticalDpi="600" orientation="portrait"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L40"/>
  <sheetViews>
    <sheetView zoomScale="80" zoomScaleNormal="80" zoomScalePageLayoutView="0" workbookViewId="0" topLeftCell="A1">
      <selection activeCell="A10" sqref="A10"/>
    </sheetView>
  </sheetViews>
  <sheetFormatPr defaultColWidth="8.8515625" defaultRowHeight="15"/>
  <cols>
    <col min="1" max="1" width="1.8515625" style="2" customWidth="1"/>
    <col min="2" max="2" width="3.421875" style="7" customWidth="1"/>
    <col min="3" max="3" width="5.8515625" style="13" customWidth="1"/>
    <col min="4" max="4" width="69.00390625" style="13" customWidth="1"/>
    <col min="5" max="5" width="12.8515625" style="4" bestFit="1" customWidth="1"/>
    <col min="6" max="6" width="10.57421875" style="4" hidden="1" customWidth="1"/>
    <col min="7" max="7" width="9.8515625" style="4" bestFit="1" customWidth="1"/>
    <col min="8" max="8" width="8.8515625" style="4" hidden="1" customWidth="1"/>
    <col min="9" max="9" width="11.57421875" style="4" customWidth="1"/>
    <col min="10" max="10" width="19.421875" style="13" bestFit="1" customWidth="1"/>
    <col min="11" max="11" width="39.421875" style="13" customWidth="1"/>
    <col min="12" max="12" width="9.7109375" style="118" customWidth="1"/>
    <col min="13" max="16384" width="8.8515625" style="13" customWidth="1"/>
  </cols>
  <sheetData>
    <row r="1" ht="4.5" customHeight="1"/>
    <row r="2" spans="2:4" ht="26.25">
      <c r="B2" s="48" t="s">
        <v>12</v>
      </c>
      <c r="D2" s="3"/>
    </row>
    <row r="3" spans="2:4" ht="15">
      <c r="B3" s="10" t="str">
        <f>'HARC Overview'!B3</f>
        <v>Version: Draft 5 (3 Jul, 2019)</v>
      </c>
      <c r="D3" s="3"/>
    </row>
    <row r="4" spans="2:4" ht="15">
      <c r="B4" s="10"/>
      <c r="D4" s="3"/>
    </row>
    <row r="5" spans="2:4" ht="21">
      <c r="B5" s="54" t="s">
        <v>30</v>
      </c>
      <c r="D5" s="3"/>
    </row>
    <row r="6" spans="2:4" ht="15">
      <c r="B6" s="10"/>
      <c r="D6" s="3"/>
    </row>
    <row r="7" spans="2:12" s="23" customFormat="1" ht="15">
      <c r="B7" s="24"/>
      <c r="C7" s="28"/>
      <c r="D7" s="25"/>
      <c r="E7" s="22"/>
      <c r="F7" s="22"/>
      <c r="G7" s="22"/>
      <c r="H7" s="22"/>
      <c r="I7" s="22"/>
      <c r="J7" s="21"/>
      <c r="K7" s="22"/>
      <c r="L7" s="119"/>
    </row>
    <row r="8" spans="2:12" s="18" customFormat="1" ht="18.75">
      <c r="B8" s="38" t="s">
        <v>22</v>
      </c>
      <c r="C8" s="39"/>
      <c r="D8" s="40"/>
      <c r="E8" s="43"/>
      <c r="F8" s="43"/>
      <c r="G8" s="43"/>
      <c r="H8" s="43"/>
      <c r="I8" s="43"/>
      <c r="J8" s="37"/>
      <c r="K8" s="43"/>
      <c r="L8" s="119"/>
    </row>
    <row r="9" spans="2:12" s="2" customFormat="1" ht="15">
      <c r="B9" s="475" t="s">
        <v>16</v>
      </c>
      <c r="C9" s="475"/>
      <c r="D9" s="475"/>
      <c r="E9" s="475"/>
      <c r="F9" s="475"/>
      <c r="G9" s="475"/>
      <c r="H9" s="475"/>
      <c r="I9" s="475"/>
      <c r="J9" s="475"/>
      <c r="K9" s="475"/>
      <c r="L9" s="119"/>
    </row>
    <row r="10" spans="2:12" s="2" customFormat="1" ht="15">
      <c r="B10" s="475"/>
      <c r="C10" s="475"/>
      <c r="D10" s="475"/>
      <c r="E10" s="475"/>
      <c r="F10" s="475"/>
      <c r="G10" s="475"/>
      <c r="H10" s="475"/>
      <c r="I10" s="475"/>
      <c r="J10" s="475"/>
      <c r="K10" s="475"/>
      <c r="L10" s="119"/>
    </row>
    <row r="11" spans="2:12" s="5" customFormat="1" ht="15">
      <c r="B11" s="51"/>
      <c r="C11" s="51"/>
      <c r="D11" s="51"/>
      <c r="E11" s="59"/>
      <c r="F11" s="59"/>
      <c r="G11" s="59"/>
      <c r="H11" s="59"/>
      <c r="I11" s="59"/>
      <c r="J11" s="51"/>
      <c r="K11" s="51"/>
      <c r="L11" s="119"/>
    </row>
    <row r="12" spans="2:12" s="5" customFormat="1" ht="58.5" customHeight="1" thickBot="1">
      <c r="B12" s="51"/>
      <c r="C12" s="51"/>
      <c r="D12" s="51"/>
      <c r="E12" s="49" t="s">
        <v>17</v>
      </c>
      <c r="F12" s="49" t="s">
        <v>245</v>
      </c>
      <c r="G12" s="160" t="s">
        <v>244</v>
      </c>
      <c r="H12" s="49" t="s">
        <v>243</v>
      </c>
      <c r="I12" s="194" t="s">
        <v>246</v>
      </c>
      <c r="J12" s="49" t="s">
        <v>37</v>
      </c>
      <c r="K12" s="49" t="s">
        <v>29</v>
      </c>
      <c r="L12" s="261"/>
    </row>
    <row r="13" spans="1:11" s="10" customFormat="1" ht="15.75" thickBot="1">
      <c r="A13" s="9"/>
      <c r="B13" s="238">
        <v>4</v>
      </c>
      <c r="C13" s="239" t="s">
        <v>31</v>
      </c>
      <c r="D13" s="262"/>
      <c r="E13" s="263"/>
      <c r="F13" s="263"/>
      <c r="G13" s="212">
        <f>SUM(G14:G15)</f>
        <v>0</v>
      </c>
      <c r="H13" s="212">
        <f>SUM(H14:H15)</f>
        <v>9</v>
      </c>
      <c r="I13" s="294">
        <f>G13/H13</f>
        <v>0</v>
      </c>
      <c r="J13" s="192"/>
      <c r="K13" s="260"/>
    </row>
    <row r="14" spans="1:11" s="10" customFormat="1" ht="15">
      <c r="A14" s="115"/>
      <c r="B14" s="187"/>
      <c r="C14" s="269">
        <v>4.1</v>
      </c>
      <c r="D14" s="268" t="s">
        <v>148</v>
      </c>
      <c r="E14" s="11">
        <v>0</v>
      </c>
      <c r="F14" s="11">
        <v>1</v>
      </c>
      <c r="G14" s="271">
        <f>F14*E14</f>
        <v>0</v>
      </c>
      <c r="H14" s="264">
        <f>F14*3</f>
        <v>3</v>
      </c>
      <c r="I14" s="290"/>
      <c r="J14" s="232"/>
      <c r="K14" s="471"/>
    </row>
    <row r="15" spans="1:11" ht="15.75" thickBot="1">
      <c r="A15" s="5"/>
      <c r="B15" s="187"/>
      <c r="C15" s="269">
        <v>4.2</v>
      </c>
      <c r="D15" s="267" t="s">
        <v>173</v>
      </c>
      <c r="E15" s="11">
        <v>0</v>
      </c>
      <c r="F15" s="11">
        <v>2</v>
      </c>
      <c r="G15" s="11">
        <f>F15*E15</f>
        <v>0</v>
      </c>
      <c r="H15" s="264">
        <f>F15*3</f>
        <v>6</v>
      </c>
      <c r="I15" s="291"/>
      <c r="J15" s="232"/>
      <c r="K15" s="472"/>
    </row>
    <row r="16" spans="1:11" s="10" customFormat="1" ht="15.75" thickBot="1">
      <c r="A16" s="9"/>
      <c r="B16" s="238">
        <v>5</v>
      </c>
      <c r="C16" s="239" t="s">
        <v>0</v>
      </c>
      <c r="D16" s="262"/>
      <c r="E16" s="263"/>
      <c r="F16" s="263"/>
      <c r="G16" s="212">
        <f>SUM(G17:G23)</f>
        <v>0</v>
      </c>
      <c r="H16" s="212">
        <f>SUM(H17:H23)</f>
        <v>45</v>
      </c>
      <c r="I16" s="294">
        <f>G16/H16</f>
        <v>0</v>
      </c>
      <c r="J16" s="262"/>
      <c r="K16" s="362"/>
    </row>
    <row r="17" spans="1:11" ht="30">
      <c r="A17" s="5"/>
      <c r="B17" s="187"/>
      <c r="C17" s="202">
        <v>5.1</v>
      </c>
      <c r="D17" s="267" t="s">
        <v>146</v>
      </c>
      <c r="E17" s="11">
        <v>0</v>
      </c>
      <c r="F17" s="11">
        <v>3</v>
      </c>
      <c r="G17" s="11">
        <f aca="true" t="shared" si="0" ref="G17:G23">F17*E17</f>
        <v>0</v>
      </c>
      <c r="H17" s="264">
        <f aca="true" t="shared" si="1" ref="H17:H23">F17*3</f>
        <v>9</v>
      </c>
      <c r="I17" s="290"/>
      <c r="J17" s="232"/>
      <c r="K17" s="484"/>
    </row>
    <row r="18" spans="1:11" ht="30">
      <c r="A18" s="5"/>
      <c r="B18" s="187"/>
      <c r="C18" s="202">
        <v>5.2</v>
      </c>
      <c r="D18" s="267" t="s">
        <v>145</v>
      </c>
      <c r="E18" s="11">
        <v>0</v>
      </c>
      <c r="F18" s="11">
        <v>3</v>
      </c>
      <c r="G18" s="11">
        <f t="shared" si="0"/>
        <v>0</v>
      </c>
      <c r="H18" s="264">
        <f t="shared" si="1"/>
        <v>9</v>
      </c>
      <c r="I18" s="290"/>
      <c r="J18" s="232"/>
      <c r="K18" s="485"/>
    </row>
    <row r="19" spans="1:11" ht="30">
      <c r="A19" s="5"/>
      <c r="B19" s="187"/>
      <c r="C19" s="202">
        <v>5.3</v>
      </c>
      <c r="D19" s="267" t="s">
        <v>174</v>
      </c>
      <c r="E19" s="11">
        <v>0</v>
      </c>
      <c r="F19" s="11">
        <v>3</v>
      </c>
      <c r="G19" s="11">
        <f t="shared" si="0"/>
        <v>0</v>
      </c>
      <c r="H19" s="264">
        <f t="shared" si="1"/>
        <v>9</v>
      </c>
      <c r="I19" s="290"/>
      <c r="J19" s="232"/>
      <c r="K19" s="485"/>
    </row>
    <row r="20" spans="1:11" ht="30">
      <c r="A20" s="5"/>
      <c r="B20" s="187" t="s">
        <v>254</v>
      </c>
      <c r="C20" s="202">
        <v>5.4</v>
      </c>
      <c r="D20" s="267" t="s">
        <v>147</v>
      </c>
      <c r="E20" s="11">
        <v>0</v>
      </c>
      <c r="F20" s="11">
        <v>3</v>
      </c>
      <c r="G20" s="11">
        <f t="shared" si="0"/>
        <v>0</v>
      </c>
      <c r="H20" s="264">
        <f t="shared" si="1"/>
        <v>9</v>
      </c>
      <c r="I20" s="290"/>
      <c r="J20" s="232"/>
      <c r="K20" s="485"/>
    </row>
    <row r="21" spans="1:11" ht="30">
      <c r="A21" s="5"/>
      <c r="B21" s="187"/>
      <c r="C21" s="202">
        <v>5.5</v>
      </c>
      <c r="D21" s="267" t="s">
        <v>144</v>
      </c>
      <c r="E21" s="11">
        <v>0</v>
      </c>
      <c r="F21" s="11">
        <v>1</v>
      </c>
      <c r="G21" s="11">
        <f t="shared" si="0"/>
        <v>0</v>
      </c>
      <c r="H21" s="264">
        <f t="shared" si="1"/>
        <v>3</v>
      </c>
      <c r="I21" s="290"/>
      <c r="J21" s="232"/>
      <c r="K21" s="485"/>
    </row>
    <row r="22" spans="1:11" ht="60">
      <c r="A22" s="5"/>
      <c r="B22" s="187"/>
      <c r="C22" s="202">
        <v>5.6</v>
      </c>
      <c r="D22" s="267" t="s">
        <v>175</v>
      </c>
      <c r="E22" s="11">
        <v>0</v>
      </c>
      <c r="F22" s="11">
        <v>1</v>
      </c>
      <c r="G22" s="11">
        <f t="shared" si="0"/>
        <v>0</v>
      </c>
      <c r="H22" s="264">
        <f t="shared" si="1"/>
        <v>3</v>
      </c>
      <c r="I22" s="290"/>
      <c r="J22" s="232"/>
      <c r="K22" s="485"/>
    </row>
    <row r="23" spans="1:11" ht="45.75" thickBot="1">
      <c r="A23" s="5"/>
      <c r="B23" s="187"/>
      <c r="C23" s="202">
        <v>5.7</v>
      </c>
      <c r="D23" s="267" t="s">
        <v>149</v>
      </c>
      <c r="E23" s="11">
        <v>0</v>
      </c>
      <c r="F23" s="11">
        <v>1</v>
      </c>
      <c r="G23" s="11">
        <f t="shared" si="0"/>
        <v>0</v>
      </c>
      <c r="H23" s="264">
        <f t="shared" si="1"/>
        <v>3</v>
      </c>
      <c r="I23" s="291"/>
      <c r="J23" s="232"/>
      <c r="K23" s="486"/>
    </row>
    <row r="24" spans="2:11" ht="15.75" thickBot="1">
      <c r="B24" s="238">
        <v>6</v>
      </c>
      <c r="C24" s="239" t="s">
        <v>1</v>
      </c>
      <c r="D24" s="262"/>
      <c r="E24" s="263">
        <v>1</v>
      </c>
      <c r="F24" s="263"/>
      <c r="G24" s="212">
        <f>SUM(G25:G28)</f>
        <v>0</v>
      </c>
      <c r="H24" s="122">
        <f>SUM(H25:H28)</f>
        <v>33</v>
      </c>
      <c r="I24" s="294">
        <f>G24/H24</f>
        <v>0</v>
      </c>
      <c r="J24" s="240"/>
      <c r="K24" s="363"/>
    </row>
    <row r="25" spans="1:11" ht="120">
      <c r="A25" s="5"/>
      <c r="B25" s="187"/>
      <c r="C25" s="269">
        <v>6.1</v>
      </c>
      <c r="D25" s="149" t="s">
        <v>178</v>
      </c>
      <c r="E25" s="11">
        <v>0</v>
      </c>
      <c r="F25" s="11">
        <v>3</v>
      </c>
      <c r="G25" s="11">
        <f>F25*E25</f>
        <v>0</v>
      </c>
      <c r="H25" s="264">
        <f>F25*3</f>
        <v>9</v>
      </c>
      <c r="I25" s="290"/>
      <c r="J25" s="232"/>
      <c r="K25" s="484"/>
    </row>
    <row r="26" spans="1:11" ht="30">
      <c r="A26" s="5"/>
      <c r="B26" s="187"/>
      <c r="C26" s="269">
        <v>6.2</v>
      </c>
      <c r="D26" s="267" t="s">
        <v>179</v>
      </c>
      <c r="E26" s="11">
        <v>0</v>
      </c>
      <c r="F26" s="11">
        <v>3</v>
      </c>
      <c r="G26" s="11">
        <f>F26*E26</f>
        <v>0</v>
      </c>
      <c r="H26" s="264">
        <f>F26*3</f>
        <v>9</v>
      </c>
      <c r="I26" s="290"/>
      <c r="J26" s="232"/>
      <c r="K26" s="485"/>
    </row>
    <row r="27" spans="1:11" ht="75">
      <c r="A27" s="5"/>
      <c r="B27" s="187"/>
      <c r="C27" s="269">
        <v>6.3</v>
      </c>
      <c r="D27" s="149" t="s">
        <v>32</v>
      </c>
      <c r="E27" s="11">
        <v>0</v>
      </c>
      <c r="F27" s="11">
        <v>2</v>
      </c>
      <c r="G27" s="11">
        <f>F27*E27</f>
        <v>0</v>
      </c>
      <c r="H27" s="264">
        <f>F27*3</f>
        <v>6</v>
      </c>
      <c r="I27" s="290"/>
      <c r="J27" s="232"/>
      <c r="K27" s="485"/>
    </row>
    <row r="28" spans="1:11" ht="30.75" thickBot="1">
      <c r="A28" s="5"/>
      <c r="B28" s="154"/>
      <c r="C28" s="270">
        <v>6.4</v>
      </c>
      <c r="D28" s="158" t="s">
        <v>180</v>
      </c>
      <c r="E28" s="60">
        <v>0</v>
      </c>
      <c r="F28" s="60">
        <v>3</v>
      </c>
      <c r="G28" s="60">
        <f>F28*E28</f>
        <v>0</v>
      </c>
      <c r="H28" s="264">
        <f>F28*3</f>
        <v>9</v>
      </c>
      <c r="I28" s="291"/>
      <c r="J28" s="166"/>
      <c r="K28" s="487"/>
    </row>
    <row r="29" spans="2:11" ht="15">
      <c r="B29" s="476" t="s">
        <v>24</v>
      </c>
      <c r="C29" s="477"/>
      <c r="D29" s="477"/>
      <c r="E29" s="265"/>
      <c r="F29" s="265"/>
      <c r="G29" s="314">
        <f>SUM(G25:G28)+SUM(G17:G23)+SUM(G14:G15)</f>
        <v>0</v>
      </c>
      <c r="H29" s="387">
        <f>SUM(H25:H28)+SUM(H17:H23)+SUM(H14:H15)</f>
        <v>87</v>
      </c>
      <c r="I29" s="312">
        <f>G29/H29</f>
        <v>0</v>
      </c>
      <c r="J29" s="480"/>
      <c r="K29" s="482"/>
    </row>
    <row r="30" spans="2:11" ht="15.75" thickBot="1">
      <c r="B30" s="478" t="s">
        <v>40</v>
      </c>
      <c r="C30" s="479"/>
      <c r="D30" s="479"/>
      <c r="E30" s="266"/>
      <c r="F30" s="266"/>
      <c r="G30" s="315"/>
      <c r="H30" s="388"/>
      <c r="I30" s="313"/>
      <c r="J30" s="481"/>
      <c r="K30" s="483"/>
    </row>
    <row r="31" spans="2:12" s="2" customFormat="1" ht="15">
      <c r="B31" s="7"/>
      <c r="D31" s="2" t="s">
        <v>11</v>
      </c>
      <c r="E31" s="62"/>
      <c r="F31" s="62"/>
      <c r="G31" s="62"/>
      <c r="H31" s="62"/>
      <c r="I31" s="62"/>
      <c r="K31" s="13"/>
      <c r="L31" s="118"/>
    </row>
    <row r="34" ht="15">
      <c r="K34" s="121" t="s">
        <v>194</v>
      </c>
    </row>
    <row r="36" spans="5:10" ht="15">
      <c r="E36" s="66">
        <f>SUM(E37:E38)</f>
        <v>0</v>
      </c>
      <c r="F36" s="66"/>
      <c r="G36" s="66"/>
      <c r="H36" s="66"/>
      <c r="I36" s="66"/>
      <c r="J36" s="17"/>
    </row>
    <row r="37" spans="1:2" ht="15">
      <c r="A37" s="5"/>
      <c r="B37" s="26"/>
    </row>
    <row r="38" spans="1:10" ht="15">
      <c r="A38" s="5"/>
      <c r="B38" s="26"/>
      <c r="E38" s="66">
        <f>SUM(E39:E40)</f>
        <v>0</v>
      </c>
      <c r="F38" s="66"/>
      <c r="G38" s="66"/>
      <c r="H38" s="66"/>
      <c r="I38" s="66"/>
      <c r="J38" s="17"/>
    </row>
    <row r="40" spans="5:10" ht="15">
      <c r="E40" s="66">
        <f>SUM(E41:E42)</f>
        <v>0</v>
      </c>
      <c r="F40" s="66"/>
      <c r="G40" s="66"/>
      <c r="H40" s="66"/>
      <c r="I40" s="66"/>
      <c r="J40" s="17"/>
    </row>
  </sheetData>
  <sheetProtection/>
  <mergeCells count="8">
    <mergeCell ref="B9:K10"/>
    <mergeCell ref="B29:D29"/>
    <mergeCell ref="B30:D30"/>
    <mergeCell ref="J29:J30"/>
    <mergeCell ref="K29:K30"/>
    <mergeCell ref="K14:K15"/>
    <mergeCell ref="K17:K23"/>
    <mergeCell ref="K25:K28"/>
  </mergeCells>
  <dataValidations count="1">
    <dataValidation type="whole" allowBlank="1" showInputMessage="1" showErrorMessage="1" sqref="E17:H23 E14:H15 E25:H28">
      <formula1>0</formula1>
      <formula2>4</formula2>
    </dataValidation>
  </dataValidations>
  <printOptions/>
  <pageMargins left="0.7" right="0.7" top="0.75" bottom="0.75" header="0.3" footer="0.3"/>
  <pageSetup fitToHeight="0" fitToWidth="1" horizontalDpi="600" verticalDpi="600" orientation="portrait" scale="5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L50"/>
  <sheetViews>
    <sheetView zoomScale="80" zoomScaleNormal="80" zoomScalePageLayoutView="0" workbookViewId="0" topLeftCell="A1">
      <selection activeCell="A5" sqref="A5"/>
    </sheetView>
  </sheetViews>
  <sheetFormatPr defaultColWidth="8.8515625" defaultRowHeight="15"/>
  <cols>
    <col min="1" max="1" width="1.8515625" style="2" customWidth="1"/>
    <col min="2" max="2" width="3.7109375" style="7" customWidth="1"/>
    <col min="3" max="3" width="5.8515625" style="13" customWidth="1"/>
    <col min="4" max="4" width="69.00390625" style="13" customWidth="1"/>
    <col min="5" max="5" width="12.8515625" style="4" bestFit="1" customWidth="1"/>
    <col min="6" max="6" width="9.8515625" style="4" hidden="1" customWidth="1"/>
    <col min="7" max="7" width="9.8515625" style="4" bestFit="1" customWidth="1"/>
    <col min="8" max="8" width="18.28125" style="4" hidden="1" customWidth="1"/>
    <col min="9" max="9" width="11.421875" style="4" bestFit="1" customWidth="1"/>
    <col min="10" max="10" width="19.421875" style="4" bestFit="1" customWidth="1"/>
    <col min="11" max="11" width="39.421875" style="14" customWidth="1"/>
    <col min="12" max="12" width="9.7109375" style="118" customWidth="1"/>
    <col min="13" max="16384" width="8.8515625" style="13" customWidth="1"/>
  </cols>
  <sheetData>
    <row r="1" ht="4.5" customHeight="1"/>
    <row r="2" spans="2:4" ht="26.25">
      <c r="B2" s="48" t="s">
        <v>12</v>
      </c>
      <c r="D2" s="3"/>
    </row>
    <row r="3" spans="2:4" ht="15">
      <c r="B3" s="10" t="str">
        <f>'HARC Overview'!B3</f>
        <v>Version: Draft 5 (3 Jul, 2019)</v>
      </c>
      <c r="D3" s="3"/>
    </row>
    <row r="4" spans="2:4" ht="15">
      <c r="B4" s="10"/>
      <c r="D4" s="3"/>
    </row>
    <row r="5" spans="2:4" ht="21">
      <c r="B5" s="54" t="s">
        <v>30</v>
      </c>
      <c r="D5" s="3"/>
    </row>
    <row r="6" spans="2:4" ht="15">
      <c r="B6" s="10"/>
      <c r="D6" s="3"/>
    </row>
    <row r="7" spans="2:12" s="15" customFormat="1" ht="15">
      <c r="B7" s="19"/>
      <c r="C7" s="27"/>
      <c r="D7" s="20"/>
      <c r="E7" s="22"/>
      <c r="F7" s="22"/>
      <c r="G7" s="22"/>
      <c r="H7" s="22"/>
      <c r="I7" s="22"/>
      <c r="J7" s="22"/>
      <c r="K7" s="126"/>
      <c r="L7" s="119"/>
    </row>
    <row r="8" spans="2:12" s="32" customFormat="1" ht="18.75">
      <c r="B8" s="44" t="s">
        <v>18</v>
      </c>
      <c r="C8" s="44"/>
      <c r="D8" s="44"/>
      <c r="E8" s="57"/>
      <c r="F8" s="57"/>
      <c r="G8" s="57"/>
      <c r="H8" s="57"/>
      <c r="I8" s="57"/>
      <c r="J8" s="57"/>
      <c r="K8" s="131"/>
      <c r="L8" s="120"/>
    </row>
    <row r="9" spans="1:11" ht="15">
      <c r="A9" s="13"/>
      <c r="B9" s="492" t="s">
        <v>134</v>
      </c>
      <c r="C9" s="492"/>
      <c r="D9" s="492"/>
      <c r="E9" s="492"/>
      <c r="F9" s="492"/>
      <c r="G9" s="492"/>
      <c r="H9" s="492"/>
      <c r="I9" s="492"/>
      <c r="J9" s="492"/>
      <c r="K9" s="492"/>
    </row>
    <row r="10" spans="2:12" s="15" customFormat="1" ht="15">
      <c r="B10" s="52"/>
      <c r="C10" s="52"/>
      <c r="D10" s="52"/>
      <c r="E10" s="61"/>
      <c r="F10" s="61"/>
      <c r="G10" s="61"/>
      <c r="H10" s="61"/>
      <c r="I10" s="61"/>
      <c r="J10" s="61"/>
      <c r="K10" s="52"/>
      <c r="L10" s="119"/>
    </row>
    <row r="11" spans="2:12" s="15" customFormat="1" ht="59.25" customHeight="1" thickBot="1">
      <c r="B11" s="52"/>
      <c r="C11" s="52"/>
      <c r="D11" s="52"/>
      <c r="E11" s="49" t="s">
        <v>17</v>
      </c>
      <c r="F11" s="49" t="s">
        <v>245</v>
      </c>
      <c r="G11" s="160" t="s">
        <v>244</v>
      </c>
      <c r="H11" s="49" t="s">
        <v>243</v>
      </c>
      <c r="I11" s="194" t="s">
        <v>246</v>
      </c>
      <c r="J11" s="49" t="s">
        <v>37</v>
      </c>
      <c r="K11" s="49" t="s">
        <v>29</v>
      </c>
      <c r="L11" s="261"/>
    </row>
    <row r="12" spans="1:12" ht="15.75" thickBot="1">
      <c r="A12" s="5"/>
      <c r="B12" s="238">
        <v>7</v>
      </c>
      <c r="C12" s="239" t="s">
        <v>162</v>
      </c>
      <c r="D12" s="240"/>
      <c r="E12" s="259"/>
      <c r="F12" s="259"/>
      <c r="G12" s="212">
        <f>SUM(G13:G15)</f>
        <v>0</v>
      </c>
      <c r="H12" s="212">
        <f>SUM(H13:H15)</f>
        <v>27</v>
      </c>
      <c r="I12" s="294">
        <f>G12/H12</f>
        <v>0</v>
      </c>
      <c r="J12" s="374"/>
      <c r="K12" s="260"/>
      <c r="L12" s="128"/>
    </row>
    <row r="13" spans="1:11" ht="45">
      <c r="A13" s="5"/>
      <c r="B13" s="187"/>
      <c r="C13" s="201">
        <v>7.1</v>
      </c>
      <c r="D13" s="148" t="s">
        <v>206</v>
      </c>
      <c r="E13" s="63">
        <v>0</v>
      </c>
      <c r="F13" s="63">
        <v>3</v>
      </c>
      <c r="G13" s="230">
        <f>F13*E13</f>
        <v>0</v>
      </c>
      <c r="H13" s="264">
        <f>F13*3</f>
        <v>9</v>
      </c>
      <c r="I13" s="422"/>
      <c r="J13" s="424"/>
      <c r="K13" s="484"/>
    </row>
    <row r="14" spans="1:11" ht="45">
      <c r="A14" s="5"/>
      <c r="B14" s="187"/>
      <c r="C14" s="201">
        <v>7.2</v>
      </c>
      <c r="D14" s="148" t="s">
        <v>207</v>
      </c>
      <c r="E14" s="63">
        <v>0</v>
      </c>
      <c r="F14" s="63">
        <v>3</v>
      </c>
      <c r="G14" s="63">
        <f>F14*E14</f>
        <v>0</v>
      </c>
      <c r="H14" s="264">
        <f>F14*3</f>
        <v>9</v>
      </c>
      <c r="I14" s="422"/>
      <c r="J14" s="424"/>
      <c r="K14" s="485"/>
    </row>
    <row r="15" spans="1:11" ht="45.75" thickBot="1">
      <c r="A15" s="5"/>
      <c r="B15" s="187"/>
      <c r="C15" s="202">
        <v>7.3</v>
      </c>
      <c r="D15" s="148" t="s">
        <v>208</v>
      </c>
      <c r="E15" s="63">
        <v>0</v>
      </c>
      <c r="F15" s="63">
        <v>3</v>
      </c>
      <c r="G15" s="63">
        <f>F15*E15</f>
        <v>0</v>
      </c>
      <c r="H15" s="264">
        <f>F15*3</f>
        <v>9</v>
      </c>
      <c r="I15" s="423"/>
      <c r="J15" s="424"/>
      <c r="K15" s="486"/>
    </row>
    <row r="16" spans="1:11" ht="15.75" thickBot="1">
      <c r="A16" s="5"/>
      <c r="B16" s="238">
        <v>8</v>
      </c>
      <c r="C16" s="239" t="s">
        <v>176</v>
      </c>
      <c r="D16" s="240"/>
      <c r="E16" s="259"/>
      <c r="F16" s="259"/>
      <c r="G16" s="212">
        <f>SUM(G17:G21)</f>
        <v>0</v>
      </c>
      <c r="H16" s="212">
        <f>SUM(H17:H21)</f>
        <v>45</v>
      </c>
      <c r="I16" s="294">
        <f>G16/H16</f>
        <v>0</v>
      </c>
      <c r="J16" s="374"/>
      <c r="K16" s="361"/>
    </row>
    <row r="17" spans="1:11" ht="15">
      <c r="A17" s="5"/>
      <c r="B17" s="187"/>
      <c r="C17" s="202">
        <v>8.1</v>
      </c>
      <c r="D17" s="149" t="s">
        <v>210</v>
      </c>
      <c r="E17" s="63">
        <v>0</v>
      </c>
      <c r="F17" s="63">
        <v>3</v>
      </c>
      <c r="G17" s="63">
        <f>F17*E17</f>
        <v>0</v>
      </c>
      <c r="H17" s="264">
        <f>F17*3</f>
        <v>9</v>
      </c>
      <c r="I17" s="422"/>
      <c r="J17" s="424"/>
      <c r="K17" s="484"/>
    </row>
    <row r="18" spans="1:11" ht="30">
      <c r="A18" s="5"/>
      <c r="B18" s="187"/>
      <c r="C18" s="202">
        <v>8.2</v>
      </c>
      <c r="D18" s="149" t="s">
        <v>209</v>
      </c>
      <c r="E18" s="63">
        <v>0</v>
      </c>
      <c r="F18" s="63">
        <v>3</v>
      </c>
      <c r="G18" s="63">
        <f>F18*E18</f>
        <v>0</v>
      </c>
      <c r="H18" s="264">
        <f>F18*3</f>
        <v>9</v>
      </c>
      <c r="I18" s="422"/>
      <c r="J18" s="424"/>
      <c r="K18" s="485"/>
    </row>
    <row r="19" spans="1:11" ht="15">
      <c r="A19" s="5"/>
      <c r="B19" s="187"/>
      <c r="C19" s="202">
        <v>8.3</v>
      </c>
      <c r="D19" s="149" t="s">
        <v>211</v>
      </c>
      <c r="E19" s="63">
        <v>0</v>
      </c>
      <c r="F19" s="63">
        <v>3</v>
      </c>
      <c r="G19" s="63">
        <f>F19*E19</f>
        <v>0</v>
      </c>
      <c r="H19" s="264">
        <f>F19*3</f>
        <v>9</v>
      </c>
      <c r="I19" s="422"/>
      <c r="J19" s="424"/>
      <c r="K19" s="485"/>
    </row>
    <row r="20" spans="1:11" ht="45">
      <c r="A20" s="5"/>
      <c r="B20" s="187" t="s">
        <v>254</v>
      </c>
      <c r="C20" s="202">
        <v>8.4</v>
      </c>
      <c r="D20" s="149" t="s">
        <v>212</v>
      </c>
      <c r="E20" s="63">
        <v>0</v>
      </c>
      <c r="F20" s="63">
        <v>3</v>
      </c>
      <c r="G20" s="63">
        <f>F20*E20</f>
        <v>0</v>
      </c>
      <c r="H20" s="264">
        <f>F20*3</f>
        <v>9</v>
      </c>
      <c r="I20" s="422"/>
      <c r="J20" s="424"/>
      <c r="K20" s="485"/>
    </row>
    <row r="21" spans="1:11" ht="30.75" thickBot="1">
      <c r="A21" s="5"/>
      <c r="B21" s="187"/>
      <c r="C21" s="202">
        <v>8.5</v>
      </c>
      <c r="D21" s="149" t="s">
        <v>213</v>
      </c>
      <c r="E21" s="63">
        <v>0</v>
      </c>
      <c r="F21" s="63">
        <v>3</v>
      </c>
      <c r="G21" s="63">
        <f>F21*E21</f>
        <v>0</v>
      </c>
      <c r="H21" s="264">
        <f>F21*3</f>
        <v>9</v>
      </c>
      <c r="I21" s="423"/>
      <c r="J21" s="424"/>
      <c r="K21" s="486"/>
    </row>
    <row r="22" spans="1:11" ht="15.75" thickBot="1">
      <c r="A22" s="5"/>
      <c r="B22" s="238">
        <v>9</v>
      </c>
      <c r="C22" s="239" t="s">
        <v>163</v>
      </c>
      <c r="D22" s="240"/>
      <c r="E22" s="259">
        <v>0</v>
      </c>
      <c r="F22" s="259"/>
      <c r="G22" s="212">
        <f>SUM(G23:G24)</f>
        <v>0</v>
      </c>
      <c r="H22" s="212">
        <f>SUM(H23:H24)</f>
        <v>18</v>
      </c>
      <c r="I22" s="294">
        <f>G22/H22</f>
        <v>0</v>
      </c>
      <c r="J22" s="374"/>
      <c r="K22" s="361"/>
    </row>
    <row r="23" spans="1:11" ht="30">
      <c r="A23" s="5"/>
      <c r="B23" s="187"/>
      <c r="C23" s="202">
        <v>9.1</v>
      </c>
      <c r="D23" s="148" t="s">
        <v>205</v>
      </c>
      <c r="E23" s="63">
        <v>0</v>
      </c>
      <c r="F23" s="63">
        <v>3</v>
      </c>
      <c r="G23" s="63">
        <f>F23*E23</f>
        <v>0</v>
      </c>
      <c r="H23" s="264">
        <f>F23*3</f>
        <v>9</v>
      </c>
      <c r="I23" s="422"/>
      <c r="J23" s="424"/>
      <c r="K23" s="484"/>
    </row>
    <row r="24" spans="1:11" ht="60.75" thickBot="1">
      <c r="A24" s="5"/>
      <c r="B24" s="187"/>
      <c r="C24" s="202">
        <v>9.2</v>
      </c>
      <c r="D24" s="148" t="s">
        <v>204</v>
      </c>
      <c r="E24" s="63">
        <v>0</v>
      </c>
      <c r="F24" s="63">
        <v>3</v>
      </c>
      <c r="G24" s="63">
        <f>F24*E24</f>
        <v>0</v>
      </c>
      <c r="H24" s="264">
        <f>F24*3</f>
        <v>9</v>
      </c>
      <c r="I24" s="423"/>
      <c r="J24" s="424"/>
      <c r="K24" s="486"/>
    </row>
    <row r="25" spans="1:11" ht="15.75" thickBot="1">
      <c r="A25" s="5"/>
      <c r="B25" s="238">
        <v>10</v>
      </c>
      <c r="C25" s="239" t="s">
        <v>2</v>
      </c>
      <c r="D25" s="240"/>
      <c r="E25" s="259"/>
      <c r="F25" s="259"/>
      <c r="G25" s="212">
        <f>SUM(G26:G29)</f>
        <v>0</v>
      </c>
      <c r="H25" s="212">
        <f>SUM(H26:H29)</f>
        <v>24</v>
      </c>
      <c r="I25" s="294">
        <f>G25/H25</f>
        <v>0</v>
      </c>
      <c r="J25" s="374"/>
      <c r="K25" s="361"/>
    </row>
    <row r="26" spans="1:11" ht="60">
      <c r="A26" s="5"/>
      <c r="B26" s="187"/>
      <c r="C26" s="201">
        <v>10.1</v>
      </c>
      <c r="D26" s="149" t="s">
        <v>153</v>
      </c>
      <c r="E26" s="63">
        <v>0</v>
      </c>
      <c r="F26" s="63">
        <v>3</v>
      </c>
      <c r="G26" s="63">
        <f>F26*E26</f>
        <v>0</v>
      </c>
      <c r="H26" s="264">
        <f>F26*3</f>
        <v>9</v>
      </c>
      <c r="I26" s="422"/>
      <c r="J26" s="424"/>
      <c r="K26" s="484"/>
    </row>
    <row r="27" spans="1:11" ht="60">
      <c r="A27" s="5"/>
      <c r="B27" s="187"/>
      <c r="C27" s="201">
        <v>10.2</v>
      </c>
      <c r="D27" s="149" t="s">
        <v>177</v>
      </c>
      <c r="E27" s="63">
        <v>0</v>
      </c>
      <c r="F27" s="63">
        <v>3</v>
      </c>
      <c r="G27" s="63">
        <f>F27*E27</f>
        <v>0</v>
      </c>
      <c r="H27" s="264">
        <f>F27*3</f>
        <v>9</v>
      </c>
      <c r="I27" s="422"/>
      <c r="J27" s="424"/>
      <c r="K27" s="485"/>
    </row>
    <row r="28" spans="1:11" ht="45">
      <c r="A28" s="5"/>
      <c r="B28" s="187"/>
      <c r="C28" s="201">
        <v>10.3</v>
      </c>
      <c r="D28" s="149" t="s">
        <v>154</v>
      </c>
      <c r="E28" s="63">
        <v>0</v>
      </c>
      <c r="F28" s="63">
        <v>1</v>
      </c>
      <c r="G28" s="63">
        <f>F28*E28</f>
        <v>0</v>
      </c>
      <c r="H28" s="264">
        <f>F28*3</f>
        <v>3</v>
      </c>
      <c r="I28" s="422"/>
      <c r="J28" s="424"/>
      <c r="K28" s="485"/>
    </row>
    <row r="29" spans="1:11" ht="30.75" thickBot="1">
      <c r="A29" s="5"/>
      <c r="B29" s="187" t="s">
        <v>254</v>
      </c>
      <c r="C29" s="201">
        <v>10.4</v>
      </c>
      <c r="D29" s="148" t="s">
        <v>155</v>
      </c>
      <c r="E29" s="64">
        <v>0</v>
      </c>
      <c r="F29" s="64">
        <v>1</v>
      </c>
      <c r="G29" s="63">
        <f>F29*E29</f>
        <v>0</v>
      </c>
      <c r="H29" s="264">
        <f>F29*3</f>
        <v>3</v>
      </c>
      <c r="I29" s="423"/>
      <c r="J29" s="424"/>
      <c r="K29" s="486"/>
    </row>
    <row r="30" spans="1:11" ht="15.75" thickBot="1">
      <c r="A30" s="5"/>
      <c r="B30" s="238">
        <v>11</v>
      </c>
      <c r="C30" s="239" t="s">
        <v>25</v>
      </c>
      <c r="D30" s="240"/>
      <c r="E30" s="259"/>
      <c r="F30" s="259"/>
      <c r="G30" s="212">
        <f>SUM(G31:G34)</f>
        <v>0</v>
      </c>
      <c r="H30" s="212">
        <f>SUM(H31:H34)</f>
        <v>30</v>
      </c>
      <c r="I30" s="294">
        <f>G30/H30</f>
        <v>0</v>
      </c>
      <c r="J30" s="374"/>
      <c r="K30" s="361"/>
    </row>
    <row r="31" spans="1:11" ht="30">
      <c r="A31" s="5"/>
      <c r="B31" s="187"/>
      <c r="C31" s="201">
        <v>11.1</v>
      </c>
      <c r="D31" s="148" t="s">
        <v>234</v>
      </c>
      <c r="E31" s="63">
        <v>0</v>
      </c>
      <c r="F31" s="63">
        <v>3</v>
      </c>
      <c r="G31" s="63">
        <f>F31*E31</f>
        <v>0</v>
      </c>
      <c r="H31" s="264">
        <f>F31*3</f>
        <v>9</v>
      </c>
      <c r="I31" s="422"/>
      <c r="J31" s="424"/>
      <c r="K31" s="484"/>
    </row>
    <row r="32" spans="1:11" ht="30">
      <c r="A32" s="5"/>
      <c r="B32" s="187"/>
      <c r="C32" s="201">
        <v>11.2</v>
      </c>
      <c r="D32" s="148" t="s">
        <v>235</v>
      </c>
      <c r="E32" s="63">
        <v>0</v>
      </c>
      <c r="F32" s="63">
        <v>2</v>
      </c>
      <c r="G32" s="63">
        <f>F32*E32</f>
        <v>0</v>
      </c>
      <c r="H32" s="264">
        <f>F32*3</f>
        <v>6</v>
      </c>
      <c r="I32" s="422"/>
      <c r="J32" s="424"/>
      <c r="K32" s="485"/>
    </row>
    <row r="33" spans="1:11" ht="45">
      <c r="A33" s="5"/>
      <c r="B33" s="187"/>
      <c r="C33" s="201">
        <v>11.3</v>
      </c>
      <c r="D33" s="148" t="s">
        <v>236</v>
      </c>
      <c r="E33" s="63">
        <v>0</v>
      </c>
      <c r="F33" s="63">
        <v>2</v>
      </c>
      <c r="G33" s="63">
        <f>F33*E33</f>
        <v>0</v>
      </c>
      <c r="H33" s="264">
        <f>F33*3</f>
        <v>6</v>
      </c>
      <c r="I33" s="422"/>
      <c r="J33" s="424"/>
      <c r="K33" s="485"/>
    </row>
    <row r="34" spans="1:11" ht="45.75" thickBot="1">
      <c r="A34" s="5"/>
      <c r="B34" s="187"/>
      <c r="C34" s="201">
        <v>11.4</v>
      </c>
      <c r="D34" s="148" t="s">
        <v>233</v>
      </c>
      <c r="E34" s="63">
        <v>0</v>
      </c>
      <c r="F34" s="63">
        <v>3</v>
      </c>
      <c r="G34" s="63">
        <f>F34*E34</f>
        <v>0</v>
      </c>
      <c r="H34" s="264">
        <f>F34*3</f>
        <v>9</v>
      </c>
      <c r="I34" s="423"/>
      <c r="J34" s="424"/>
      <c r="K34" s="486"/>
    </row>
    <row r="35" spans="1:11" ht="15.75" thickBot="1">
      <c r="A35" s="5"/>
      <c r="B35" s="238">
        <v>12</v>
      </c>
      <c r="C35" s="239" t="s">
        <v>3</v>
      </c>
      <c r="D35" s="240"/>
      <c r="E35" s="259"/>
      <c r="F35" s="259"/>
      <c r="G35" s="212">
        <f>SUM(G36:G38)</f>
        <v>0</v>
      </c>
      <c r="H35" s="212">
        <f>SUM(H36:H38)</f>
        <v>21</v>
      </c>
      <c r="I35" s="294">
        <f>G35/H35</f>
        <v>0</v>
      </c>
      <c r="J35" s="374"/>
      <c r="K35" s="361"/>
    </row>
    <row r="36" spans="1:11" ht="45.75" customHeight="1">
      <c r="A36" s="5"/>
      <c r="B36" s="187"/>
      <c r="C36" s="201">
        <v>12.1</v>
      </c>
      <c r="D36" s="148" t="s">
        <v>33</v>
      </c>
      <c r="E36" s="63">
        <v>0</v>
      </c>
      <c r="F36" s="63">
        <v>3</v>
      </c>
      <c r="G36" s="63">
        <f>F36*E36</f>
        <v>0</v>
      </c>
      <c r="H36" s="264">
        <f>F36*3</f>
        <v>9</v>
      </c>
      <c r="I36" s="290"/>
      <c r="J36" s="375"/>
      <c r="K36" s="484"/>
    </row>
    <row r="37" spans="1:11" ht="75">
      <c r="A37" s="5"/>
      <c r="B37" s="187"/>
      <c r="C37" s="201">
        <v>12.2</v>
      </c>
      <c r="D37" s="149" t="s">
        <v>255</v>
      </c>
      <c r="E37" s="63">
        <v>0</v>
      </c>
      <c r="F37" s="63">
        <v>3</v>
      </c>
      <c r="G37" s="63">
        <f>F37*E37</f>
        <v>0</v>
      </c>
      <c r="H37" s="264">
        <f>F37*3</f>
        <v>9</v>
      </c>
      <c r="I37" s="290"/>
      <c r="J37" s="375"/>
      <c r="K37" s="485"/>
    </row>
    <row r="38" spans="1:11" ht="60.75" thickBot="1">
      <c r="A38" s="5"/>
      <c r="B38" s="154"/>
      <c r="C38" s="217">
        <v>12.3</v>
      </c>
      <c r="D38" s="158" t="s">
        <v>34</v>
      </c>
      <c r="E38" s="65">
        <v>0</v>
      </c>
      <c r="F38" s="65">
        <v>1</v>
      </c>
      <c r="G38" s="65">
        <f>F38*E38</f>
        <v>0</v>
      </c>
      <c r="H38" s="264">
        <f>F38*3</f>
        <v>3</v>
      </c>
      <c r="I38" s="291"/>
      <c r="J38" s="376"/>
      <c r="K38" s="487"/>
    </row>
    <row r="39" spans="2:11" ht="15">
      <c r="B39" s="493" t="s">
        <v>24</v>
      </c>
      <c r="C39" s="494"/>
      <c r="D39" s="494"/>
      <c r="E39" s="255"/>
      <c r="F39" s="255"/>
      <c r="G39" s="257">
        <f>SUM(G36:G38)+SUM(G31:G34)+SUM(G26:G29)+SUM(G23:G24)+SUM(G17:G21)+SUM(G13:G15)</f>
        <v>0</v>
      </c>
      <c r="H39" s="389">
        <f>SUM(H36:H38)+SUM(H31:H34)+SUM(H26:H29)+SUM(H23:H24)+SUM(H17:H21)+SUM(H13:H15)</f>
        <v>165</v>
      </c>
      <c r="I39" s="310">
        <f>G39/H39</f>
        <v>0</v>
      </c>
      <c r="J39" s="488"/>
      <c r="K39" s="490"/>
    </row>
    <row r="40" spans="2:12" ht="15.75" thickBot="1">
      <c r="B40" s="495" t="s">
        <v>40</v>
      </c>
      <c r="C40" s="496"/>
      <c r="D40" s="496"/>
      <c r="E40" s="256"/>
      <c r="F40" s="256"/>
      <c r="G40" s="258"/>
      <c r="H40" s="390"/>
      <c r="I40" s="311"/>
      <c r="J40" s="489"/>
      <c r="K40" s="491"/>
      <c r="L40" s="119"/>
    </row>
    <row r="41" spans="2:12" s="2" customFormat="1" ht="15">
      <c r="B41" s="7"/>
      <c r="D41" s="2" t="s">
        <v>11</v>
      </c>
      <c r="E41" s="62"/>
      <c r="F41" s="62"/>
      <c r="G41" s="62"/>
      <c r="H41" s="62"/>
      <c r="I41" s="62"/>
      <c r="J41" s="62"/>
      <c r="K41" s="14"/>
      <c r="L41" s="118"/>
    </row>
    <row r="44" ht="15">
      <c r="K44" s="127" t="s">
        <v>194</v>
      </c>
    </row>
    <row r="46" spans="5:10" ht="15">
      <c r="E46" s="66">
        <f>SUM(E47:E48)</f>
        <v>0</v>
      </c>
      <c r="F46" s="66"/>
      <c r="G46" s="66"/>
      <c r="H46" s="66"/>
      <c r="I46" s="66"/>
      <c r="J46" s="169"/>
    </row>
    <row r="47" spans="1:2" ht="15">
      <c r="A47" s="5"/>
      <c r="B47" s="26"/>
    </row>
    <row r="48" spans="1:10" ht="15">
      <c r="A48" s="5"/>
      <c r="B48" s="26"/>
      <c r="E48" s="66">
        <f>SUM(E49:E50)</f>
        <v>0</v>
      </c>
      <c r="F48" s="66"/>
      <c r="G48" s="66"/>
      <c r="H48" s="66"/>
      <c r="I48" s="66"/>
      <c r="J48" s="169"/>
    </row>
    <row r="50" spans="5:10" ht="15">
      <c r="E50" s="66">
        <f>SUM(E51:E52)</f>
        <v>0</v>
      </c>
      <c r="F50" s="66"/>
      <c r="G50" s="66"/>
      <c r="H50" s="66"/>
      <c r="I50" s="66"/>
      <c r="J50" s="169"/>
    </row>
  </sheetData>
  <sheetProtection/>
  <mergeCells count="11">
    <mergeCell ref="K36:K38"/>
    <mergeCell ref="J39:J40"/>
    <mergeCell ref="K39:K40"/>
    <mergeCell ref="B9:K9"/>
    <mergeCell ref="B39:D39"/>
    <mergeCell ref="B40:D40"/>
    <mergeCell ref="K13:K15"/>
    <mergeCell ref="K17:K21"/>
    <mergeCell ref="K23:K24"/>
    <mergeCell ref="K26:K29"/>
    <mergeCell ref="K31:K34"/>
  </mergeCells>
  <dataValidations count="1">
    <dataValidation type="whole" allowBlank="1" showInputMessage="1" showErrorMessage="1" sqref="E26:H29 E31:H34 E17:H21 E23:H24 E13:H15 E36:H38">
      <formula1>0</formula1>
      <formula2>4</formula2>
    </dataValidation>
  </dataValidations>
  <printOptions/>
  <pageMargins left="0.7" right="0.7" top="0.75" bottom="0.75" header="0.3" footer="0.3"/>
  <pageSetup fitToHeight="0" fitToWidth="1" horizontalDpi="600" verticalDpi="600" orientation="portrait" scale="5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L57"/>
  <sheetViews>
    <sheetView zoomScale="80" zoomScaleNormal="80" zoomScalePageLayoutView="0" workbookViewId="0" topLeftCell="A1">
      <selection activeCell="A15" sqref="A15"/>
    </sheetView>
  </sheetViews>
  <sheetFormatPr defaultColWidth="8.8515625" defaultRowHeight="15"/>
  <cols>
    <col min="1" max="1" width="1.8515625" style="2" customWidth="1"/>
    <col min="2" max="2" width="3.7109375" style="7" customWidth="1"/>
    <col min="3" max="3" width="5.8515625" style="13" customWidth="1"/>
    <col min="4" max="4" width="69.00390625" style="13" customWidth="1"/>
    <col min="5" max="5" width="12.8515625" style="4" bestFit="1" customWidth="1"/>
    <col min="6" max="6" width="7.57421875" style="4" hidden="1" customWidth="1"/>
    <col min="7" max="7" width="10.140625" style="133" customWidth="1"/>
    <col min="8" max="8" width="10.140625" style="133" hidden="1" customWidth="1"/>
    <col min="9" max="9" width="11.421875" style="141" bestFit="1" customWidth="1"/>
    <col min="10" max="10" width="19.28125" style="13" bestFit="1" customWidth="1"/>
    <col min="11" max="11" width="39.421875" style="13" customWidth="1"/>
    <col min="12" max="12" width="9.7109375" style="118" customWidth="1"/>
    <col min="13" max="16384" width="8.8515625" style="13" customWidth="1"/>
  </cols>
  <sheetData>
    <row r="1" ht="4.5" customHeight="1"/>
    <row r="2" spans="2:4" ht="26.25">
      <c r="B2" s="48" t="s">
        <v>12</v>
      </c>
      <c r="D2" s="3"/>
    </row>
    <row r="3" spans="2:4" ht="15">
      <c r="B3" s="10" t="str">
        <f>'HARC Overview'!B3</f>
        <v>Version: Draft 5 (3 Jul, 2019)</v>
      </c>
      <c r="D3" s="3"/>
    </row>
    <row r="4" spans="2:4" ht="15">
      <c r="B4" s="10"/>
      <c r="D4" s="3"/>
    </row>
    <row r="5" spans="2:4" ht="21">
      <c r="B5" s="54" t="s">
        <v>30</v>
      </c>
      <c r="D5" s="3"/>
    </row>
    <row r="6" spans="2:4" ht="15">
      <c r="B6" s="10"/>
      <c r="D6" s="3"/>
    </row>
    <row r="7" spans="2:12" s="15" customFormat="1" ht="15">
      <c r="B7" s="19"/>
      <c r="C7" s="27"/>
      <c r="D7" s="20"/>
      <c r="E7" s="22"/>
      <c r="F7" s="22"/>
      <c r="G7" s="136"/>
      <c r="H7" s="136"/>
      <c r="I7" s="142"/>
      <c r="J7" s="21"/>
      <c r="K7" s="20"/>
      <c r="L7" s="119"/>
    </row>
    <row r="8" spans="2:12" s="32" customFormat="1" ht="18.75">
      <c r="B8" s="45" t="s">
        <v>19</v>
      </c>
      <c r="C8" s="45"/>
      <c r="D8" s="45"/>
      <c r="E8" s="58"/>
      <c r="F8" s="58"/>
      <c r="G8" s="137"/>
      <c r="H8" s="137"/>
      <c r="I8" s="143"/>
      <c r="J8" s="46"/>
      <c r="K8" s="47"/>
      <c r="L8" s="120"/>
    </row>
    <row r="9" spans="1:11" ht="15">
      <c r="A9" s="13"/>
      <c r="B9" s="509" t="s">
        <v>26</v>
      </c>
      <c r="C9" s="509"/>
      <c r="D9" s="509"/>
      <c r="E9" s="509"/>
      <c r="F9" s="509"/>
      <c r="G9" s="509"/>
      <c r="H9" s="509"/>
      <c r="I9" s="509"/>
      <c r="J9" s="509"/>
      <c r="K9" s="509"/>
    </row>
    <row r="10" spans="1:11" ht="15">
      <c r="A10" s="13"/>
      <c r="B10" s="509"/>
      <c r="C10" s="509"/>
      <c r="D10" s="509"/>
      <c r="E10" s="509"/>
      <c r="F10" s="509"/>
      <c r="G10" s="509"/>
      <c r="H10" s="509"/>
      <c r="I10" s="509"/>
      <c r="J10" s="509"/>
      <c r="K10" s="509"/>
    </row>
    <row r="11" spans="2:12" s="15" customFormat="1" ht="15">
      <c r="B11" s="51"/>
      <c r="C11" s="51"/>
      <c r="D11" s="51"/>
      <c r="E11" s="59"/>
      <c r="F11" s="59"/>
      <c r="G11" s="138"/>
      <c r="H11" s="138"/>
      <c r="I11" s="144"/>
      <c r="J11" s="51"/>
      <c r="K11" s="51"/>
      <c r="L11" s="119"/>
    </row>
    <row r="12" spans="2:12" s="15" customFormat="1" ht="60" customHeight="1" thickBot="1">
      <c r="B12" s="51"/>
      <c r="C12" s="51"/>
      <c r="D12" s="51"/>
      <c r="E12" s="160" t="s">
        <v>17</v>
      </c>
      <c r="F12" s="160" t="s">
        <v>245</v>
      </c>
      <c r="G12" s="194" t="s">
        <v>244</v>
      </c>
      <c r="H12" s="161" t="s">
        <v>243</v>
      </c>
      <c r="I12" s="194" t="s">
        <v>246</v>
      </c>
      <c r="J12" s="160" t="s">
        <v>37</v>
      </c>
      <c r="K12" s="195" t="s">
        <v>29</v>
      </c>
      <c r="L12" s="261"/>
    </row>
    <row r="13" spans="1:12" s="10" customFormat="1" ht="15.75" thickBot="1">
      <c r="A13" s="12"/>
      <c r="B13" s="188">
        <v>13</v>
      </c>
      <c r="C13" s="189" t="s">
        <v>185</v>
      </c>
      <c r="D13" s="190"/>
      <c r="E13" s="191"/>
      <c r="F13" s="191"/>
      <c r="G13" s="212">
        <f>SUM(G14:G17)</f>
        <v>0</v>
      </c>
      <c r="H13" s="212">
        <f>SUM(H14:H17)</f>
        <v>36</v>
      </c>
      <c r="I13" s="298">
        <f>G13/H13</f>
        <v>0</v>
      </c>
      <c r="J13" s="190"/>
      <c r="K13" s="196"/>
      <c r="L13" s="128"/>
    </row>
    <row r="14" spans="1:11" s="10" customFormat="1" ht="45">
      <c r="A14" s="12"/>
      <c r="B14" s="187"/>
      <c r="C14" s="202">
        <v>13.1</v>
      </c>
      <c r="D14" s="204" t="s">
        <v>241</v>
      </c>
      <c r="E14" s="135">
        <v>0</v>
      </c>
      <c r="F14" s="135">
        <v>3</v>
      </c>
      <c r="G14" s="186">
        <f>E14*F14</f>
        <v>0</v>
      </c>
      <c r="H14" s="213">
        <f>F14*3</f>
        <v>9</v>
      </c>
      <c r="I14" s="296"/>
      <c r="J14" s="214"/>
      <c r="K14" s="497"/>
    </row>
    <row r="15" spans="1:11" ht="45">
      <c r="A15" s="117"/>
      <c r="B15" s="187"/>
      <c r="C15" s="202">
        <v>13.2</v>
      </c>
      <c r="D15" s="204" t="s">
        <v>187</v>
      </c>
      <c r="E15" s="132">
        <v>0</v>
      </c>
      <c r="F15" s="132">
        <v>3</v>
      </c>
      <c r="G15" s="135">
        <f>E15*F15</f>
        <v>0</v>
      </c>
      <c r="H15" s="213">
        <f>F15*3</f>
        <v>9</v>
      </c>
      <c r="I15" s="296"/>
      <c r="J15" s="214"/>
      <c r="K15" s="498"/>
    </row>
    <row r="16" spans="1:11" ht="30">
      <c r="A16" s="117"/>
      <c r="B16" s="187"/>
      <c r="C16" s="202">
        <v>13.3</v>
      </c>
      <c r="D16" s="204" t="s">
        <v>242</v>
      </c>
      <c r="E16" s="132">
        <v>0</v>
      </c>
      <c r="F16" s="132">
        <v>3</v>
      </c>
      <c r="G16" s="135">
        <f>E16*F16</f>
        <v>0</v>
      </c>
      <c r="H16" s="213">
        <f>F16*3</f>
        <v>9</v>
      </c>
      <c r="I16" s="296"/>
      <c r="J16" s="214"/>
      <c r="K16" s="498"/>
    </row>
    <row r="17" spans="1:11" ht="60.75" thickBot="1">
      <c r="A17" s="1"/>
      <c r="B17" s="187"/>
      <c r="C17" s="202">
        <v>13.4</v>
      </c>
      <c r="D17" s="204" t="s">
        <v>167</v>
      </c>
      <c r="E17" s="132">
        <v>0</v>
      </c>
      <c r="F17" s="132">
        <v>3</v>
      </c>
      <c r="G17" s="153">
        <f>E17*F17</f>
        <v>0</v>
      </c>
      <c r="H17" s="213">
        <f>F17*3</f>
        <v>9</v>
      </c>
      <c r="I17" s="297"/>
      <c r="J17" s="214"/>
      <c r="K17" s="499"/>
    </row>
    <row r="18" spans="1:11" s="10" customFormat="1" ht="15.75" thickBot="1">
      <c r="A18" s="12"/>
      <c r="B18" s="206">
        <v>14</v>
      </c>
      <c r="C18" s="205" t="s">
        <v>136</v>
      </c>
      <c r="D18" s="190"/>
      <c r="E18" s="197"/>
      <c r="F18" s="197"/>
      <c r="G18" s="212">
        <f>SUM(G19:G21)</f>
        <v>0</v>
      </c>
      <c r="H18" s="212">
        <f>SUM(H19:H21)</f>
        <v>24</v>
      </c>
      <c r="I18" s="298">
        <f>G18/H18</f>
        <v>0</v>
      </c>
      <c r="J18" s="207"/>
      <c r="K18" s="364"/>
    </row>
    <row r="19" spans="1:11" s="10" customFormat="1" ht="30">
      <c r="A19" s="12"/>
      <c r="B19" s="187"/>
      <c r="C19" s="202">
        <v>14.1</v>
      </c>
      <c r="D19" s="204" t="s">
        <v>172</v>
      </c>
      <c r="E19" s="132">
        <v>0</v>
      </c>
      <c r="F19" s="132">
        <v>2</v>
      </c>
      <c r="G19" s="186">
        <f>E19*F19</f>
        <v>0</v>
      </c>
      <c r="H19" s="213">
        <f>F19*3</f>
        <v>6</v>
      </c>
      <c r="I19" s="296"/>
      <c r="J19" s="214"/>
      <c r="K19" s="497"/>
    </row>
    <row r="20" spans="1:11" s="10" customFormat="1" ht="30">
      <c r="A20" s="12"/>
      <c r="B20" s="187"/>
      <c r="C20" s="202">
        <v>14.2</v>
      </c>
      <c r="D20" s="204" t="s">
        <v>158</v>
      </c>
      <c r="E20" s="132">
        <v>0</v>
      </c>
      <c r="F20" s="132">
        <v>3</v>
      </c>
      <c r="G20" s="135">
        <f>E20*F20</f>
        <v>0</v>
      </c>
      <c r="H20" s="213">
        <f>F20*3</f>
        <v>9</v>
      </c>
      <c r="I20" s="296"/>
      <c r="J20" s="214"/>
      <c r="K20" s="498"/>
    </row>
    <row r="21" spans="1:11" ht="30.75" thickBot="1">
      <c r="A21" s="117"/>
      <c r="B21" s="187"/>
      <c r="C21" s="202">
        <v>14.3</v>
      </c>
      <c r="D21" s="204" t="s">
        <v>159</v>
      </c>
      <c r="E21" s="132">
        <v>0</v>
      </c>
      <c r="F21" s="132">
        <v>3</v>
      </c>
      <c r="G21" s="153">
        <f>E21*F21</f>
        <v>0</v>
      </c>
      <c r="H21" s="213">
        <f>F21*3</f>
        <v>9</v>
      </c>
      <c r="I21" s="297"/>
      <c r="J21" s="214"/>
      <c r="K21" s="499"/>
    </row>
    <row r="22" spans="1:11" ht="15.75" thickBot="1">
      <c r="A22" s="1"/>
      <c r="B22" s="206">
        <v>15</v>
      </c>
      <c r="C22" s="205" t="s">
        <v>168</v>
      </c>
      <c r="D22" s="198"/>
      <c r="E22" s="197"/>
      <c r="F22" s="197"/>
      <c r="G22" s="212">
        <f>SUM(G23:G26)</f>
        <v>0</v>
      </c>
      <c r="H22" s="212">
        <f>SUM(H23:H26)</f>
        <v>36</v>
      </c>
      <c r="I22" s="298">
        <f>G22/H22</f>
        <v>0</v>
      </c>
      <c r="J22" s="207"/>
      <c r="K22" s="364"/>
    </row>
    <row r="23" spans="1:11" ht="30">
      <c r="A23" s="1"/>
      <c r="B23" s="187"/>
      <c r="C23" s="202">
        <v>15.1</v>
      </c>
      <c r="D23" s="203" t="s">
        <v>214</v>
      </c>
      <c r="E23" s="132">
        <v>0</v>
      </c>
      <c r="F23" s="132">
        <v>3</v>
      </c>
      <c r="G23" s="186">
        <f>E23*F23</f>
        <v>0</v>
      </c>
      <c r="H23" s="213">
        <f>F23*3</f>
        <v>9</v>
      </c>
      <c r="I23" s="296"/>
      <c r="J23" s="214"/>
      <c r="K23" s="497"/>
    </row>
    <row r="24" spans="1:11" ht="15">
      <c r="A24" s="1"/>
      <c r="B24" s="187"/>
      <c r="C24" s="202">
        <v>15.2</v>
      </c>
      <c r="D24" s="203" t="s">
        <v>215</v>
      </c>
      <c r="E24" s="132">
        <v>0</v>
      </c>
      <c r="F24" s="132">
        <v>3</v>
      </c>
      <c r="G24" s="135">
        <f>E24*F24</f>
        <v>0</v>
      </c>
      <c r="H24" s="213">
        <f>F24*3</f>
        <v>9</v>
      </c>
      <c r="I24" s="296"/>
      <c r="J24" s="214"/>
      <c r="K24" s="498"/>
    </row>
    <row r="25" spans="1:11" ht="30">
      <c r="A25" s="1"/>
      <c r="B25" s="187"/>
      <c r="C25" s="202">
        <v>15.3</v>
      </c>
      <c r="D25" s="203" t="s">
        <v>216</v>
      </c>
      <c r="E25" s="132">
        <v>0</v>
      </c>
      <c r="F25" s="132">
        <v>3</v>
      </c>
      <c r="G25" s="135">
        <f>E25*F25</f>
        <v>0</v>
      </c>
      <c r="H25" s="213">
        <f>F25*3</f>
        <v>9</v>
      </c>
      <c r="I25" s="296"/>
      <c r="J25" s="214"/>
      <c r="K25" s="498"/>
    </row>
    <row r="26" spans="1:11" ht="45.75" thickBot="1">
      <c r="A26" s="1"/>
      <c r="B26" s="187"/>
      <c r="C26" s="202">
        <v>15.4</v>
      </c>
      <c r="D26" s="203" t="s">
        <v>217</v>
      </c>
      <c r="E26" s="132">
        <v>0</v>
      </c>
      <c r="F26" s="132">
        <v>3</v>
      </c>
      <c r="G26" s="153">
        <f>E26*F26</f>
        <v>0</v>
      </c>
      <c r="H26" s="213">
        <f>F26*3</f>
        <v>9</v>
      </c>
      <c r="I26" s="297"/>
      <c r="J26" s="214"/>
      <c r="K26" s="499"/>
    </row>
    <row r="27" spans="1:11" ht="15.75" thickBot="1">
      <c r="A27" s="1"/>
      <c r="B27" s="206">
        <v>16</v>
      </c>
      <c r="C27" s="205" t="s">
        <v>57</v>
      </c>
      <c r="D27" s="198"/>
      <c r="E27" s="197"/>
      <c r="F27" s="197"/>
      <c r="G27" s="212">
        <f>SUM(G28:G30)</f>
        <v>0</v>
      </c>
      <c r="H27" s="212">
        <f>SUM(H28:H30)</f>
        <v>27</v>
      </c>
      <c r="I27" s="298">
        <f>G27/H27</f>
        <v>0</v>
      </c>
      <c r="J27" s="207"/>
      <c r="K27" s="364"/>
    </row>
    <row r="28" spans="2:11" ht="45">
      <c r="B28" s="187"/>
      <c r="C28" s="201">
        <v>16.1</v>
      </c>
      <c r="D28" s="200" t="s">
        <v>218</v>
      </c>
      <c r="E28" s="132">
        <v>0</v>
      </c>
      <c r="F28" s="132">
        <v>3</v>
      </c>
      <c r="G28" s="186">
        <f>E28*F28</f>
        <v>0</v>
      </c>
      <c r="H28" s="213">
        <f>F28*3</f>
        <v>9</v>
      </c>
      <c r="I28" s="296"/>
      <c r="J28" s="214"/>
      <c r="K28" s="497"/>
    </row>
    <row r="29" spans="1:11" ht="30">
      <c r="A29" s="1"/>
      <c r="B29" s="187"/>
      <c r="C29" s="201">
        <v>16.2</v>
      </c>
      <c r="D29" s="200" t="s">
        <v>219</v>
      </c>
      <c r="E29" s="132">
        <v>0</v>
      </c>
      <c r="F29" s="132">
        <v>3</v>
      </c>
      <c r="G29" s="135">
        <f>E29*F29</f>
        <v>0</v>
      </c>
      <c r="H29" s="213">
        <f>F29*3</f>
        <v>9</v>
      </c>
      <c r="I29" s="296"/>
      <c r="J29" s="214"/>
      <c r="K29" s="498"/>
    </row>
    <row r="30" spans="1:11" ht="30.75" thickBot="1">
      <c r="A30" s="1"/>
      <c r="B30" s="187"/>
      <c r="C30" s="201">
        <v>16.3</v>
      </c>
      <c r="D30" s="200" t="s">
        <v>220</v>
      </c>
      <c r="E30" s="132">
        <v>0</v>
      </c>
      <c r="F30" s="132">
        <v>3</v>
      </c>
      <c r="G30" s="153">
        <f>E30*F30</f>
        <v>0</v>
      </c>
      <c r="H30" s="213">
        <f>F30*3</f>
        <v>9</v>
      </c>
      <c r="I30" s="297"/>
      <c r="J30" s="214"/>
      <c r="K30" s="499"/>
    </row>
    <row r="31" spans="2:11" ht="15.75" thickBot="1">
      <c r="B31" s="206">
        <v>17</v>
      </c>
      <c r="C31" s="205" t="s">
        <v>169</v>
      </c>
      <c r="D31" s="198"/>
      <c r="E31" s="197"/>
      <c r="F31" s="197"/>
      <c r="G31" s="212">
        <f>SUM(G32:G35)</f>
        <v>0</v>
      </c>
      <c r="H31" s="212">
        <f>SUM(H32:H35)</f>
        <v>36</v>
      </c>
      <c r="I31" s="298">
        <f>G31/H31</f>
        <v>0</v>
      </c>
      <c r="J31" s="207"/>
      <c r="K31" s="364"/>
    </row>
    <row r="32" spans="2:11" ht="30">
      <c r="B32" s="187"/>
      <c r="C32" s="201">
        <v>17.1</v>
      </c>
      <c r="D32" s="203" t="s">
        <v>221</v>
      </c>
      <c r="E32" s="132">
        <v>0</v>
      </c>
      <c r="F32" s="132">
        <v>3</v>
      </c>
      <c r="G32" s="186">
        <f>E32*F32</f>
        <v>0</v>
      </c>
      <c r="H32" s="213">
        <f>F32*3</f>
        <v>9</v>
      </c>
      <c r="I32" s="296"/>
      <c r="J32" s="214"/>
      <c r="K32" s="497"/>
    </row>
    <row r="33" spans="2:11" ht="45">
      <c r="B33" s="187"/>
      <c r="C33" s="201">
        <v>17.2</v>
      </c>
      <c r="D33" s="203" t="s">
        <v>222</v>
      </c>
      <c r="E33" s="132">
        <v>0</v>
      </c>
      <c r="F33" s="132">
        <v>3</v>
      </c>
      <c r="G33" s="135">
        <f>E33*F33</f>
        <v>0</v>
      </c>
      <c r="H33" s="213">
        <f>F33*3</f>
        <v>9</v>
      </c>
      <c r="I33" s="296"/>
      <c r="J33" s="214"/>
      <c r="K33" s="498"/>
    </row>
    <row r="34" spans="2:11" ht="30">
      <c r="B34" s="187"/>
      <c r="C34" s="201">
        <v>17.3</v>
      </c>
      <c r="D34" s="203" t="s">
        <v>223</v>
      </c>
      <c r="E34" s="132">
        <v>0</v>
      </c>
      <c r="F34" s="132">
        <v>3</v>
      </c>
      <c r="G34" s="135">
        <f>E34*F34</f>
        <v>0</v>
      </c>
      <c r="H34" s="213">
        <f>F34*3</f>
        <v>9</v>
      </c>
      <c r="I34" s="296"/>
      <c r="J34" s="214"/>
      <c r="K34" s="498"/>
    </row>
    <row r="35" spans="2:11" ht="30.75" thickBot="1">
      <c r="B35" s="187"/>
      <c r="C35" s="201">
        <v>17.4</v>
      </c>
      <c r="D35" s="203" t="s">
        <v>224</v>
      </c>
      <c r="E35" s="132">
        <v>0</v>
      </c>
      <c r="F35" s="132">
        <v>3</v>
      </c>
      <c r="G35" s="153">
        <f>E35*F35</f>
        <v>0</v>
      </c>
      <c r="H35" s="213">
        <f>F35*3</f>
        <v>9</v>
      </c>
      <c r="I35" s="297"/>
      <c r="J35" s="214"/>
      <c r="K35" s="499"/>
    </row>
    <row r="36" spans="2:11" ht="15.75" thickBot="1">
      <c r="B36" s="206">
        <v>18</v>
      </c>
      <c r="C36" s="205" t="s">
        <v>170</v>
      </c>
      <c r="D36" s="198"/>
      <c r="E36" s="197"/>
      <c r="F36" s="197"/>
      <c r="G36" s="212">
        <f>SUM(G37:G39)</f>
        <v>0</v>
      </c>
      <c r="H36" s="212">
        <f>SUM(H37:H39)</f>
        <v>27</v>
      </c>
      <c r="I36" s="298">
        <f>G36/H36</f>
        <v>0</v>
      </c>
      <c r="J36" s="207"/>
      <c r="K36" s="364"/>
    </row>
    <row r="37" spans="2:11" ht="45">
      <c r="B37" s="154"/>
      <c r="C37" s="215">
        <v>18.1</v>
      </c>
      <c r="D37" s="203" t="s">
        <v>225</v>
      </c>
      <c r="E37" s="132">
        <v>0</v>
      </c>
      <c r="F37" s="132">
        <v>3</v>
      </c>
      <c r="G37" s="186">
        <f>E37*F37</f>
        <v>0</v>
      </c>
      <c r="H37" s="213">
        <f>F37*3</f>
        <v>9</v>
      </c>
      <c r="I37" s="296"/>
      <c r="J37" s="214"/>
      <c r="K37" s="497"/>
    </row>
    <row r="38" spans="2:11" ht="15">
      <c r="B38" s="187"/>
      <c r="C38" s="201">
        <v>18.2</v>
      </c>
      <c r="D38" s="204" t="s">
        <v>226</v>
      </c>
      <c r="E38" s="132">
        <v>0</v>
      </c>
      <c r="F38" s="132">
        <v>3</v>
      </c>
      <c r="G38" s="135">
        <f>E38*F38</f>
        <v>0</v>
      </c>
      <c r="H38" s="213">
        <f>F38*3</f>
        <v>9</v>
      </c>
      <c r="I38" s="296"/>
      <c r="J38" s="214"/>
      <c r="K38" s="498"/>
    </row>
    <row r="39" spans="2:11" ht="30.75" thickBot="1">
      <c r="B39" s="157"/>
      <c r="C39" s="216">
        <v>18.3</v>
      </c>
      <c r="D39" s="199" t="s">
        <v>227</v>
      </c>
      <c r="E39" s="132">
        <v>0</v>
      </c>
      <c r="F39" s="132">
        <v>3</v>
      </c>
      <c r="G39" s="153">
        <f>E39*F39</f>
        <v>0</v>
      </c>
      <c r="H39" s="213">
        <f>F39*3</f>
        <v>9</v>
      </c>
      <c r="I39" s="297"/>
      <c r="J39" s="214"/>
      <c r="K39" s="499"/>
    </row>
    <row r="40" spans="2:11" ht="15.75" thickBot="1">
      <c r="B40" s="206">
        <v>19</v>
      </c>
      <c r="C40" s="205" t="s">
        <v>171</v>
      </c>
      <c r="D40" s="198"/>
      <c r="E40" s="197"/>
      <c r="F40" s="197"/>
      <c r="G40" s="212">
        <f>SUM(G41:G45)</f>
        <v>0</v>
      </c>
      <c r="H40" s="212">
        <f>SUM(H41:H45)</f>
        <v>45</v>
      </c>
      <c r="I40" s="298">
        <f>G40/H40</f>
        <v>0</v>
      </c>
      <c r="J40" s="207"/>
      <c r="K40" s="364"/>
    </row>
    <row r="41" spans="2:11" ht="30">
      <c r="B41" s="187"/>
      <c r="C41" s="201">
        <v>19.1</v>
      </c>
      <c r="D41" s="199" t="s">
        <v>228</v>
      </c>
      <c r="E41" s="132">
        <v>0</v>
      </c>
      <c r="F41" s="132">
        <v>3</v>
      </c>
      <c r="G41" s="186">
        <f>E41*F41</f>
        <v>0</v>
      </c>
      <c r="H41" s="213">
        <f>F41*3</f>
        <v>9</v>
      </c>
      <c r="I41" s="296"/>
      <c r="J41" s="214"/>
      <c r="K41" s="497"/>
    </row>
    <row r="42" spans="2:11" ht="30">
      <c r="B42" s="187"/>
      <c r="C42" s="201">
        <v>19.2</v>
      </c>
      <c r="D42" s="199" t="s">
        <v>229</v>
      </c>
      <c r="E42" s="132">
        <v>0</v>
      </c>
      <c r="F42" s="132">
        <v>3</v>
      </c>
      <c r="G42" s="135">
        <f>E42*F42</f>
        <v>0</v>
      </c>
      <c r="H42" s="213">
        <f>F42*3</f>
        <v>9</v>
      </c>
      <c r="I42" s="296"/>
      <c r="J42" s="214"/>
      <c r="K42" s="498"/>
    </row>
    <row r="43" spans="2:11" ht="15">
      <c r="B43" s="154"/>
      <c r="C43" s="217">
        <v>19.3</v>
      </c>
      <c r="D43" s="199" t="s">
        <v>230</v>
      </c>
      <c r="E43" s="132">
        <v>0</v>
      </c>
      <c r="F43" s="132">
        <v>3</v>
      </c>
      <c r="G43" s="135">
        <f>E43*F43</f>
        <v>0</v>
      </c>
      <c r="H43" s="213">
        <f>F43*3</f>
        <v>9</v>
      </c>
      <c r="I43" s="296"/>
      <c r="J43" s="214"/>
      <c r="K43" s="498"/>
    </row>
    <row r="44" spans="2:11" ht="30">
      <c r="B44" s="187"/>
      <c r="C44" s="201">
        <v>19.4</v>
      </c>
      <c r="D44" s="199" t="s">
        <v>231</v>
      </c>
      <c r="E44" s="132">
        <v>0</v>
      </c>
      <c r="F44" s="132">
        <v>3</v>
      </c>
      <c r="G44" s="135">
        <f>E44*F44</f>
        <v>0</v>
      </c>
      <c r="H44" s="213">
        <f>F44*3</f>
        <v>9</v>
      </c>
      <c r="I44" s="296"/>
      <c r="J44" s="214"/>
      <c r="K44" s="498"/>
    </row>
    <row r="45" spans="1:11" ht="30.75" thickBot="1">
      <c r="A45" s="5"/>
      <c r="B45" s="156"/>
      <c r="C45" s="218">
        <v>19.5</v>
      </c>
      <c r="D45" s="209" t="s">
        <v>232</v>
      </c>
      <c r="E45" s="134">
        <v>0</v>
      </c>
      <c r="F45" s="134">
        <v>3</v>
      </c>
      <c r="G45" s="153">
        <f>E45*F45</f>
        <v>0</v>
      </c>
      <c r="H45" s="213">
        <f>F45*3</f>
        <v>9</v>
      </c>
      <c r="I45" s="297"/>
      <c r="J45" s="193"/>
      <c r="K45" s="502"/>
    </row>
    <row r="46" spans="2:11" ht="15">
      <c r="B46" s="500" t="s">
        <v>24</v>
      </c>
      <c r="C46" s="501"/>
      <c r="D46" s="501"/>
      <c r="E46" s="210"/>
      <c r="F46" s="210"/>
      <c r="G46" s="307">
        <f>SUM(G41:G45)+SUM(G37:G39)+SUM(G32:G35)+SUM(G28:G30)+SUM(G23:G26)+SUM(G19:G21)+SUM(G14:G17)</f>
        <v>0</v>
      </c>
      <c r="H46" s="391">
        <f>SUM(H41:H45)+SUM(H37:H39)+SUM(H32:H35)+SUM(H28:H30)+SUM(H23:H26)+SUM(H19:H21)+SUM(H14:H17)</f>
        <v>231</v>
      </c>
      <c r="I46" s="386">
        <f>G46/H46</f>
        <v>0</v>
      </c>
      <c r="J46" s="505"/>
      <c r="K46" s="507"/>
    </row>
    <row r="47" spans="2:11" ht="15.75" thickBot="1">
      <c r="B47" s="503" t="s">
        <v>40</v>
      </c>
      <c r="C47" s="504"/>
      <c r="D47" s="504"/>
      <c r="E47" s="211"/>
      <c r="F47" s="211"/>
      <c r="G47" s="308"/>
      <c r="H47" s="392"/>
      <c r="I47" s="309"/>
      <c r="J47" s="506"/>
      <c r="K47" s="508"/>
    </row>
    <row r="48" spans="2:12" s="2" customFormat="1" ht="15">
      <c r="B48" s="7"/>
      <c r="D48" s="2" t="s">
        <v>11</v>
      </c>
      <c r="E48" s="62"/>
      <c r="F48" s="62"/>
      <c r="G48" s="147"/>
      <c r="H48" s="139"/>
      <c r="I48" s="145"/>
      <c r="K48" s="13"/>
      <c r="L48" s="118"/>
    </row>
    <row r="51" ht="15">
      <c r="K51" s="121" t="s">
        <v>194</v>
      </c>
    </row>
    <row r="53" spans="5:10" ht="15">
      <c r="E53" s="66">
        <f>SUM(E54:E55)</f>
        <v>0</v>
      </c>
      <c r="F53" s="66"/>
      <c r="G53" s="140"/>
      <c r="H53" s="140"/>
      <c r="I53" s="146"/>
      <c r="J53" s="17"/>
    </row>
    <row r="54" spans="1:2" ht="15">
      <c r="A54" s="5"/>
      <c r="B54" s="26"/>
    </row>
    <row r="55" spans="1:10" ht="15">
      <c r="A55" s="5"/>
      <c r="B55" s="26"/>
      <c r="E55" s="66">
        <f>SUM(E56:E57)</f>
        <v>0</v>
      </c>
      <c r="F55" s="66"/>
      <c r="G55" s="140"/>
      <c r="H55" s="140"/>
      <c r="I55" s="146"/>
      <c r="J55" s="17"/>
    </row>
    <row r="57" spans="5:10" ht="15">
      <c r="E57" s="66">
        <f>SUM(E58:E59)</f>
        <v>0</v>
      </c>
      <c r="F57" s="66"/>
      <c r="G57" s="140"/>
      <c r="H57" s="140"/>
      <c r="I57" s="146"/>
      <c r="J57" s="17"/>
    </row>
  </sheetData>
  <sheetProtection/>
  <mergeCells count="12">
    <mergeCell ref="B9:K10"/>
    <mergeCell ref="K14:K17"/>
    <mergeCell ref="K19:K21"/>
    <mergeCell ref="K23:K26"/>
    <mergeCell ref="K28:K30"/>
    <mergeCell ref="K32:K35"/>
    <mergeCell ref="B46:D46"/>
    <mergeCell ref="K37:K39"/>
    <mergeCell ref="K41:K45"/>
    <mergeCell ref="B47:D47"/>
    <mergeCell ref="J46:J47"/>
    <mergeCell ref="K46:K47"/>
  </mergeCells>
  <dataValidations count="1">
    <dataValidation type="whole" allowBlank="1" showInputMessage="1" showErrorMessage="1" sqref="E37:F39 E32:F35 E28:F30 E41:F45 E19:F21 E23:F26 E15:F17">
      <formula1>0</formula1>
      <formula2>4</formula2>
    </dataValidation>
  </dataValidations>
  <printOptions/>
  <pageMargins left="0.7" right="0.7" top="0.75" bottom="0.75" header="0.3" footer="0.3"/>
  <pageSetup fitToHeight="0" fitToWidth="1" horizontalDpi="600" verticalDpi="600" orientation="portrait" scale="5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N55"/>
  <sheetViews>
    <sheetView zoomScale="80" zoomScaleNormal="80" zoomScalePageLayoutView="0" workbookViewId="0" topLeftCell="A1">
      <selection activeCell="A17" sqref="A17"/>
    </sheetView>
  </sheetViews>
  <sheetFormatPr defaultColWidth="8.8515625" defaultRowHeight="15"/>
  <cols>
    <col min="1" max="1" width="1.8515625" style="2" customWidth="1"/>
    <col min="2" max="2" width="3.57421875" style="7" customWidth="1"/>
    <col min="3" max="3" width="5.8515625" style="13" customWidth="1"/>
    <col min="4" max="4" width="69.00390625" style="13" customWidth="1"/>
    <col min="5" max="5" width="12.8515625" style="4" bestFit="1" customWidth="1"/>
    <col min="6" max="6" width="9.00390625" style="4" hidden="1" customWidth="1"/>
    <col min="7" max="7" width="9.8515625" style="4" bestFit="1" customWidth="1"/>
    <col min="8" max="8" width="10.140625" style="4" hidden="1" customWidth="1"/>
    <col min="9" max="9" width="11.421875" style="141" bestFit="1" customWidth="1"/>
    <col min="10" max="10" width="19.421875" style="13" bestFit="1" customWidth="1"/>
    <col min="11" max="11" width="39.421875" style="13" customWidth="1"/>
    <col min="12" max="12" width="5.8515625" style="13" customWidth="1"/>
    <col min="13" max="16384" width="8.8515625" style="13" customWidth="1"/>
  </cols>
  <sheetData>
    <row r="1" ht="4.5" customHeight="1"/>
    <row r="2" spans="2:12" ht="26.25">
      <c r="B2" s="162" t="s">
        <v>12</v>
      </c>
      <c r="C2" s="155"/>
      <c r="D2" s="163"/>
      <c r="E2" s="164"/>
      <c r="F2" s="164"/>
      <c r="G2" s="164"/>
      <c r="H2" s="164"/>
      <c r="I2" s="165"/>
      <c r="J2" s="155"/>
      <c r="K2" s="166"/>
      <c r="L2" s="17"/>
    </row>
    <row r="3" spans="2:12" ht="15">
      <c r="B3" s="167" t="str">
        <f>'HARC Overview'!B3</f>
        <v>Version: Draft 5 (3 Jul, 2019)</v>
      </c>
      <c r="C3" s="17"/>
      <c r="D3" s="168"/>
      <c r="E3" s="169"/>
      <c r="F3" s="169"/>
      <c r="G3" s="169"/>
      <c r="H3" s="169"/>
      <c r="I3" s="170"/>
      <c r="J3" s="17"/>
      <c r="K3" s="171"/>
      <c r="L3" s="17"/>
    </row>
    <row r="4" spans="2:12" ht="15">
      <c r="B4" s="167"/>
      <c r="C4" s="17"/>
      <c r="D4" s="168"/>
      <c r="E4" s="169"/>
      <c r="F4" s="169"/>
      <c r="G4" s="169"/>
      <c r="H4" s="169"/>
      <c r="I4" s="170"/>
      <c r="J4" s="17"/>
      <c r="K4" s="171"/>
      <c r="L4" s="17"/>
    </row>
    <row r="5" spans="2:12" ht="21">
      <c r="B5" s="172" t="s">
        <v>30</v>
      </c>
      <c r="C5" s="17"/>
      <c r="D5" s="168"/>
      <c r="E5" s="169"/>
      <c r="F5" s="169"/>
      <c r="G5" s="169"/>
      <c r="H5" s="169"/>
      <c r="I5" s="170"/>
      <c r="J5" s="17"/>
      <c r="K5" s="171"/>
      <c r="L5" s="17"/>
    </row>
    <row r="6" spans="2:12" ht="15">
      <c r="B6" s="167"/>
      <c r="C6" s="17"/>
      <c r="D6" s="168"/>
      <c r="E6" s="169"/>
      <c r="F6" s="169"/>
      <c r="G6" s="169"/>
      <c r="H6" s="169"/>
      <c r="I6" s="170"/>
      <c r="J6" s="17"/>
      <c r="K6" s="171"/>
      <c r="L6" s="118"/>
    </row>
    <row r="7" spans="2:14" s="23" customFormat="1" ht="15">
      <c r="B7" s="173"/>
      <c r="C7" s="174"/>
      <c r="D7" s="175"/>
      <c r="E7" s="176"/>
      <c r="F7" s="176"/>
      <c r="G7" s="176"/>
      <c r="H7" s="176"/>
      <c r="I7" s="177"/>
      <c r="J7" s="178"/>
      <c r="K7" s="179"/>
      <c r="L7" s="118"/>
      <c r="M7" s="15"/>
      <c r="N7" s="15"/>
    </row>
    <row r="8" spans="2:14" s="32" customFormat="1" ht="18.75">
      <c r="B8" s="219" t="s">
        <v>20</v>
      </c>
      <c r="C8" s="220"/>
      <c r="D8" s="220"/>
      <c r="E8" s="221"/>
      <c r="F8" s="221"/>
      <c r="G8" s="221"/>
      <c r="H8" s="221"/>
      <c r="I8" s="222"/>
      <c r="J8" s="223"/>
      <c r="K8" s="224"/>
      <c r="L8" s="120"/>
      <c r="M8" s="15"/>
      <c r="N8" s="31"/>
    </row>
    <row r="9" spans="1:14" ht="15">
      <c r="A9" s="13"/>
      <c r="B9" s="510" t="s">
        <v>27</v>
      </c>
      <c r="C9" s="511"/>
      <c r="D9" s="511"/>
      <c r="E9" s="511"/>
      <c r="F9" s="511"/>
      <c r="G9" s="511"/>
      <c r="H9" s="511"/>
      <c r="I9" s="511"/>
      <c r="J9" s="511"/>
      <c r="K9" s="512"/>
      <c r="L9" s="118"/>
      <c r="M9" s="15"/>
      <c r="N9" s="15"/>
    </row>
    <row r="10" spans="1:14" ht="15">
      <c r="A10" s="13"/>
      <c r="B10" s="510"/>
      <c r="C10" s="511"/>
      <c r="D10" s="511"/>
      <c r="E10" s="511"/>
      <c r="F10" s="511"/>
      <c r="G10" s="511"/>
      <c r="H10" s="511"/>
      <c r="I10" s="511"/>
      <c r="J10" s="511"/>
      <c r="K10" s="512"/>
      <c r="L10" s="118"/>
      <c r="M10" s="15"/>
      <c r="N10" s="15"/>
    </row>
    <row r="11" spans="2:12" s="15" customFormat="1" ht="15">
      <c r="B11" s="180"/>
      <c r="C11" s="51"/>
      <c r="D11" s="51"/>
      <c r="E11" s="59"/>
      <c r="F11" s="59"/>
      <c r="G11" s="59"/>
      <c r="H11" s="59"/>
      <c r="I11" s="144"/>
      <c r="J11" s="51"/>
      <c r="K11" s="181"/>
      <c r="L11" s="119"/>
    </row>
    <row r="12" spans="2:12" s="15" customFormat="1" ht="62.25" customHeight="1" thickBot="1">
      <c r="B12" s="180"/>
      <c r="C12" s="51"/>
      <c r="D12" s="51"/>
      <c r="E12" s="160" t="s">
        <v>17</v>
      </c>
      <c r="F12" s="160" t="s">
        <v>245</v>
      </c>
      <c r="G12" s="194" t="s">
        <v>244</v>
      </c>
      <c r="H12" s="160" t="s">
        <v>243</v>
      </c>
      <c r="I12" s="194" t="s">
        <v>246</v>
      </c>
      <c r="J12" s="160" t="s">
        <v>37</v>
      </c>
      <c r="K12" s="195" t="s">
        <v>29</v>
      </c>
      <c r="L12" s="236"/>
    </row>
    <row r="13" spans="2:12" ht="15.75" thickBot="1">
      <c r="B13" s="188">
        <v>20</v>
      </c>
      <c r="C13" s="189" t="s">
        <v>4</v>
      </c>
      <c r="D13" s="198"/>
      <c r="E13" s="233"/>
      <c r="F13" s="233"/>
      <c r="G13" s="234">
        <f>SUM(G14:G18)</f>
        <v>0</v>
      </c>
      <c r="H13" s="234">
        <f>SUM(H14:H18)</f>
        <v>24</v>
      </c>
      <c r="I13" s="298">
        <f>G13/H13</f>
        <v>0</v>
      </c>
      <c r="J13" s="198"/>
      <c r="K13" s="235"/>
      <c r="L13" s="128"/>
    </row>
    <row r="14" spans="1:12" ht="45">
      <c r="A14" s="5"/>
      <c r="B14" s="187"/>
      <c r="C14" s="202">
        <v>20.1</v>
      </c>
      <c r="D14" s="148" t="s">
        <v>164</v>
      </c>
      <c r="E14" s="63">
        <v>0</v>
      </c>
      <c r="F14" s="63">
        <v>1</v>
      </c>
      <c r="G14" s="230">
        <f>E14*F14</f>
        <v>0</v>
      </c>
      <c r="H14" s="231">
        <f>F14*3</f>
        <v>3</v>
      </c>
      <c r="I14" s="296"/>
      <c r="J14" s="232"/>
      <c r="K14" s="484"/>
      <c r="L14" s="118"/>
    </row>
    <row r="15" spans="1:12" ht="30">
      <c r="A15" s="5"/>
      <c r="B15" s="187"/>
      <c r="C15" s="202">
        <v>20.2</v>
      </c>
      <c r="D15" s="148" t="s">
        <v>156</v>
      </c>
      <c r="E15" s="63">
        <v>0</v>
      </c>
      <c r="F15" s="63">
        <v>2</v>
      </c>
      <c r="G15" s="63">
        <f>E15*F15</f>
        <v>0</v>
      </c>
      <c r="H15" s="231">
        <f>F15*3</f>
        <v>6</v>
      </c>
      <c r="I15" s="296"/>
      <c r="J15" s="232"/>
      <c r="K15" s="485"/>
      <c r="L15" s="118"/>
    </row>
    <row r="16" spans="1:12" ht="30">
      <c r="A16" s="5"/>
      <c r="B16" s="187"/>
      <c r="C16" s="202">
        <v>20.3</v>
      </c>
      <c r="D16" s="148" t="s">
        <v>165</v>
      </c>
      <c r="E16" s="63">
        <v>0</v>
      </c>
      <c r="F16" s="63">
        <v>1</v>
      </c>
      <c r="G16" s="63">
        <f>E16*F16</f>
        <v>0</v>
      </c>
      <c r="H16" s="231">
        <f>F16*3</f>
        <v>3</v>
      </c>
      <c r="I16" s="296"/>
      <c r="J16" s="232"/>
      <c r="K16" s="485"/>
      <c r="L16" s="118"/>
    </row>
    <row r="17" spans="1:12" ht="45">
      <c r="A17" s="5"/>
      <c r="B17" s="229"/>
      <c r="C17" s="202">
        <v>20.4</v>
      </c>
      <c r="D17" s="148" t="s">
        <v>166</v>
      </c>
      <c r="E17" s="65">
        <v>0</v>
      </c>
      <c r="F17" s="65">
        <v>1</v>
      </c>
      <c r="G17" s="63">
        <f>E17*F17</f>
        <v>0</v>
      </c>
      <c r="H17" s="231">
        <f>F17*3</f>
        <v>3</v>
      </c>
      <c r="I17" s="296"/>
      <c r="J17" s="166"/>
      <c r="K17" s="485"/>
      <c r="L17" s="118"/>
    </row>
    <row r="18" spans="1:12" ht="30.75" thickBot="1">
      <c r="A18" s="5"/>
      <c r="B18" s="187"/>
      <c r="C18" s="202">
        <v>20.5</v>
      </c>
      <c r="D18" s="148" t="s">
        <v>157</v>
      </c>
      <c r="E18" s="63">
        <v>0</v>
      </c>
      <c r="F18" s="63">
        <v>3</v>
      </c>
      <c r="G18" s="63">
        <f>E18*F18</f>
        <v>0</v>
      </c>
      <c r="H18" s="231">
        <f>F18*3</f>
        <v>9</v>
      </c>
      <c r="I18" s="297"/>
      <c r="J18" s="232"/>
      <c r="K18" s="486"/>
      <c r="L18" s="118"/>
    </row>
    <row r="19" spans="2:12" ht="15.75" thickBot="1">
      <c r="B19" s="188">
        <v>21</v>
      </c>
      <c r="C19" s="189" t="s">
        <v>5</v>
      </c>
      <c r="D19" s="198"/>
      <c r="E19" s="233"/>
      <c r="F19" s="233"/>
      <c r="G19" s="234">
        <f>SUM(G20:G22)</f>
        <v>0</v>
      </c>
      <c r="H19" s="234">
        <f>SUM(H20:H22)</f>
        <v>27</v>
      </c>
      <c r="I19" s="298">
        <f>G19/H19</f>
        <v>0</v>
      </c>
      <c r="J19" s="198"/>
      <c r="K19" s="365"/>
      <c r="L19" s="118"/>
    </row>
    <row r="20" spans="2:12" ht="60">
      <c r="B20" s="187"/>
      <c r="C20" s="202">
        <v>21.1</v>
      </c>
      <c r="D20" s="148" t="s">
        <v>237</v>
      </c>
      <c r="E20" s="63">
        <v>0</v>
      </c>
      <c r="F20" s="63">
        <v>3</v>
      </c>
      <c r="G20" s="63">
        <f>E20*F20</f>
        <v>0</v>
      </c>
      <c r="H20" s="231">
        <f>F20*3</f>
        <v>9</v>
      </c>
      <c r="I20" s="296"/>
      <c r="J20" s="232"/>
      <c r="K20" s="484"/>
      <c r="L20" s="118"/>
    </row>
    <row r="21" spans="2:12" ht="30">
      <c r="B21" s="187"/>
      <c r="C21" s="202">
        <v>21.2</v>
      </c>
      <c r="D21" s="148" t="s">
        <v>181</v>
      </c>
      <c r="E21" s="63">
        <v>0</v>
      </c>
      <c r="F21" s="63">
        <v>3</v>
      </c>
      <c r="G21" s="63">
        <f>E21*F21</f>
        <v>0</v>
      </c>
      <c r="H21" s="231">
        <f>F21*3</f>
        <v>9</v>
      </c>
      <c r="I21" s="296"/>
      <c r="J21" s="232"/>
      <c r="K21" s="485"/>
      <c r="L21" s="118"/>
    </row>
    <row r="22" spans="2:12" ht="30.75" thickBot="1">
      <c r="B22" s="187"/>
      <c r="C22" s="202">
        <v>21.3</v>
      </c>
      <c r="D22" s="148" t="s">
        <v>197</v>
      </c>
      <c r="E22" s="63">
        <v>0</v>
      </c>
      <c r="F22" s="63">
        <v>3</v>
      </c>
      <c r="G22" s="63">
        <f>E22*F22</f>
        <v>0</v>
      </c>
      <c r="H22" s="231">
        <f>F22*3</f>
        <v>9</v>
      </c>
      <c r="I22" s="297"/>
      <c r="J22" s="232"/>
      <c r="K22" s="486"/>
      <c r="L22" s="118"/>
    </row>
    <row r="23" spans="2:12" ht="15.75" thickBot="1">
      <c r="B23" s="188">
        <v>22</v>
      </c>
      <c r="C23" s="189" t="s">
        <v>7</v>
      </c>
      <c r="D23" s="198"/>
      <c r="E23" s="233"/>
      <c r="F23" s="233"/>
      <c r="G23" s="234">
        <f>SUM(G24:G27)</f>
        <v>0</v>
      </c>
      <c r="H23" s="234">
        <f>SUM(H24:H27)</f>
        <v>30</v>
      </c>
      <c r="I23" s="298">
        <f>G23/H23</f>
        <v>0</v>
      </c>
      <c r="J23" s="198"/>
      <c r="K23" s="365"/>
      <c r="L23" s="118"/>
    </row>
    <row r="24" spans="2:12" ht="30">
      <c r="B24" s="187"/>
      <c r="C24" s="202">
        <v>22.1</v>
      </c>
      <c r="D24" s="227" t="s">
        <v>38</v>
      </c>
      <c r="E24" s="63">
        <v>0</v>
      </c>
      <c r="F24" s="63">
        <v>2</v>
      </c>
      <c r="G24" s="63">
        <f>E24*F24</f>
        <v>0</v>
      </c>
      <c r="H24" s="231">
        <f>F24*3</f>
        <v>6</v>
      </c>
      <c r="I24" s="296"/>
      <c r="J24" s="232"/>
      <c r="K24" s="484"/>
      <c r="L24" s="118"/>
    </row>
    <row r="25" spans="2:12" ht="30">
      <c r="B25" s="187"/>
      <c r="C25" s="202">
        <v>22.2</v>
      </c>
      <c r="D25" s="228" t="s">
        <v>39</v>
      </c>
      <c r="E25" s="63">
        <v>0</v>
      </c>
      <c r="F25" s="63">
        <v>2</v>
      </c>
      <c r="G25" s="63">
        <f>E25*F25</f>
        <v>0</v>
      </c>
      <c r="H25" s="231">
        <f>F25*3</f>
        <v>6</v>
      </c>
      <c r="I25" s="296"/>
      <c r="J25" s="232"/>
      <c r="K25" s="485"/>
      <c r="L25" s="118"/>
    </row>
    <row r="26" spans="2:12" ht="30">
      <c r="B26" s="187"/>
      <c r="C26" s="202">
        <v>22.3</v>
      </c>
      <c r="D26" s="148" t="s">
        <v>182</v>
      </c>
      <c r="E26" s="63">
        <v>0</v>
      </c>
      <c r="F26" s="63">
        <v>3</v>
      </c>
      <c r="G26" s="63">
        <f>E26*F26</f>
        <v>0</v>
      </c>
      <c r="H26" s="231">
        <f>F26*3</f>
        <v>9</v>
      </c>
      <c r="I26" s="296"/>
      <c r="J26" s="232"/>
      <c r="K26" s="485"/>
      <c r="L26" s="118"/>
    </row>
    <row r="27" spans="2:12" ht="45.75" thickBot="1">
      <c r="B27" s="187"/>
      <c r="C27" s="202">
        <v>22.4</v>
      </c>
      <c r="D27" s="148" t="s">
        <v>183</v>
      </c>
      <c r="E27" s="63">
        <v>0</v>
      </c>
      <c r="F27" s="63">
        <v>3</v>
      </c>
      <c r="G27" s="63">
        <f>E27*F27</f>
        <v>0</v>
      </c>
      <c r="H27" s="231">
        <f>F27*3</f>
        <v>9</v>
      </c>
      <c r="I27" s="297"/>
      <c r="J27" s="232"/>
      <c r="K27" s="486"/>
      <c r="L27" s="118"/>
    </row>
    <row r="28" spans="2:12" ht="15.75" thickBot="1">
      <c r="B28" s="188">
        <v>23</v>
      </c>
      <c r="C28" s="189" t="s">
        <v>188</v>
      </c>
      <c r="D28" s="198"/>
      <c r="E28" s="233"/>
      <c r="F28" s="233"/>
      <c r="G28" s="234">
        <f>SUM(G29:G34)</f>
        <v>0</v>
      </c>
      <c r="H28" s="234">
        <f>SUM(H29:H34)</f>
        <v>54</v>
      </c>
      <c r="I28" s="298">
        <f>G28/H28</f>
        <v>0</v>
      </c>
      <c r="J28" s="198"/>
      <c r="K28" s="365"/>
      <c r="L28" s="118"/>
    </row>
    <row r="29" spans="2:13" ht="15" customHeight="1">
      <c r="B29" s="187"/>
      <c r="C29" s="202">
        <v>23.1</v>
      </c>
      <c r="D29" s="148" t="s">
        <v>189</v>
      </c>
      <c r="E29" s="63">
        <v>0</v>
      </c>
      <c r="F29" s="63">
        <v>3</v>
      </c>
      <c r="G29" s="63">
        <f aca="true" t="shared" si="0" ref="G29:G34">E29*F29</f>
        <v>0</v>
      </c>
      <c r="H29" s="231">
        <f aca="true" t="shared" si="1" ref="H29:H34">F29*3</f>
        <v>9</v>
      </c>
      <c r="I29" s="296"/>
      <c r="J29" s="232"/>
      <c r="K29" s="484"/>
      <c r="L29" s="118"/>
      <c r="M29" s="16"/>
    </row>
    <row r="30" spans="2:13" ht="15">
      <c r="B30" s="187"/>
      <c r="C30" s="202">
        <v>23.2</v>
      </c>
      <c r="D30" s="148" t="s">
        <v>240</v>
      </c>
      <c r="E30" s="63">
        <v>0</v>
      </c>
      <c r="F30" s="63">
        <v>3</v>
      </c>
      <c r="G30" s="63">
        <f t="shared" si="0"/>
        <v>0</v>
      </c>
      <c r="H30" s="231">
        <f t="shared" si="1"/>
        <v>9</v>
      </c>
      <c r="I30" s="296"/>
      <c r="J30" s="232"/>
      <c r="K30" s="485"/>
      <c r="L30" s="118"/>
      <c r="M30" s="16"/>
    </row>
    <row r="31" spans="2:13" ht="30">
      <c r="B31" s="187"/>
      <c r="C31" s="202">
        <v>23.3</v>
      </c>
      <c r="D31" s="148" t="s">
        <v>238</v>
      </c>
      <c r="E31" s="63">
        <v>0</v>
      </c>
      <c r="F31" s="63">
        <v>3</v>
      </c>
      <c r="G31" s="63">
        <f t="shared" si="0"/>
        <v>0</v>
      </c>
      <c r="H31" s="231">
        <f t="shared" si="1"/>
        <v>9</v>
      </c>
      <c r="I31" s="296"/>
      <c r="J31" s="232"/>
      <c r="K31" s="485"/>
      <c r="L31" s="118"/>
      <c r="M31" s="16"/>
    </row>
    <row r="32" spans="2:13" ht="15">
      <c r="B32" s="187"/>
      <c r="C32" s="202">
        <v>23.4</v>
      </c>
      <c r="D32" s="148" t="s">
        <v>239</v>
      </c>
      <c r="E32" s="63">
        <v>0</v>
      </c>
      <c r="F32" s="63">
        <v>3</v>
      </c>
      <c r="G32" s="63">
        <f t="shared" si="0"/>
        <v>0</v>
      </c>
      <c r="H32" s="231">
        <f t="shared" si="1"/>
        <v>9</v>
      </c>
      <c r="I32" s="296"/>
      <c r="J32" s="232"/>
      <c r="K32" s="485"/>
      <c r="L32" s="118"/>
      <c r="M32" s="16"/>
    </row>
    <row r="33" spans="2:12" ht="15">
      <c r="B33" s="187"/>
      <c r="C33" s="202">
        <v>23.5</v>
      </c>
      <c r="D33" s="149" t="s">
        <v>190</v>
      </c>
      <c r="E33" s="63">
        <v>0</v>
      </c>
      <c r="F33" s="63">
        <v>3</v>
      </c>
      <c r="G33" s="63">
        <f t="shared" si="0"/>
        <v>0</v>
      </c>
      <c r="H33" s="231">
        <f t="shared" si="1"/>
        <v>9</v>
      </c>
      <c r="I33" s="296"/>
      <c r="J33" s="232"/>
      <c r="K33" s="485"/>
      <c r="L33" s="118"/>
    </row>
    <row r="34" spans="2:12" ht="30.75" thickBot="1">
      <c r="B34" s="187"/>
      <c r="C34" s="202">
        <v>23.6</v>
      </c>
      <c r="D34" s="149" t="s">
        <v>191</v>
      </c>
      <c r="E34" s="63">
        <v>0</v>
      </c>
      <c r="F34" s="63">
        <v>3</v>
      </c>
      <c r="G34" s="63">
        <f t="shared" si="0"/>
        <v>0</v>
      </c>
      <c r="H34" s="231">
        <f t="shared" si="1"/>
        <v>9</v>
      </c>
      <c r="I34" s="297"/>
      <c r="J34" s="232"/>
      <c r="K34" s="486"/>
      <c r="L34" s="118"/>
    </row>
    <row r="35" spans="2:12" ht="15.75" thickBot="1">
      <c r="B35" s="188">
        <v>24</v>
      </c>
      <c r="C35" s="189" t="s">
        <v>6</v>
      </c>
      <c r="D35" s="198"/>
      <c r="E35" s="233"/>
      <c r="F35" s="233"/>
      <c r="G35" s="234">
        <f>SUM(G36:G37)</f>
        <v>0</v>
      </c>
      <c r="H35" s="234">
        <f>SUM(H36:H37)</f>
        <v>15</v>
      </c>
      <c r="I35" s="298">
        <f>G35/H35</f>
        <v>0</v>
      </c>
      <c r="J35" s="198"/>
      <c r="K35" s="365"/>
      <c r="L35" s="118"/>
    </row>
    <row r="36" spans="2:13" ht="45">
      <c r="B36" s="187"/>
      <c r="C36" s="202">
        <v>24.1</v>
      </c>
      <c r="D36" s="148" t="s">
        <v>256</v>
      </c>
      <c r="E36" s="63">
        <v>0</v>
      </c>
      <c r="F36" s="63">
        <v>2</v>
      </c>
      <c r="G36" s="63">
        <f>E36*F36</f>
        <v>0</v>
      </c>
      <c r="H36" s="231">
        <f>F36*3</f>
        <v>6</v>
      </c>
      <c r="I36" s="296"/>
      <c r="J36" s="232"/>
      <c r="K36" s="484"/>
      <c r="L36" s="118"/>
      <c r="M36" s="16"/>
    </row>
    <row r="37" spans="2:12" ht="45.75" thickBot="1">
      <c r="B37" s="187"/>
      <c r="C37" s="202">
        <v>24.2</v>
      </c>
      <c r="D37" s="149" t="s">
        <v>192</v>
      </c>
      <c r="E37" s="63">
        <v>0</v>
      </c>
      <c r="F37" s="63">
        <v>3</v>
      </c>
      <c r="G37" s="63">
        <f>E37*F37</f>
        <v>0</v>
      </c>
      <c r="H37" s="231">
        <f>F37*3</f>
        <v>9</v>
      </c>
      <c r="I37" s="297"/>
      <c r="J37" s="232"/>
      <c r="K37" s="486"/>
      <c r="L37" s="118"/>
    </row>
    <row r="38" spans="1:12" ht="15.75" thickBot="1">
      <c r="A38" s="5"/>
      <c r="B38" s="188">
        <v>25</v>
      </c>
      <c r="C38" s="189" t="s">
        <v>133</v>
      </c>
      <c r="D38" s="198"/>
      <c r="E38" s="233"/>
      <c r="F38" s="233"/>
      <c r="G38" s="234">
        <f>SUM(G39:G40)</f>
        <v>0</v>
      </c>
      <c r="H38" s="234">
        <f>SUM(H39:H40)</f>
        <v>12</v>
      </c>
      <c r="I38" s="298">
        <f>G38/H38</f>
        <v>0</v>
      </c>
      <c r="J38" s="198"/>
      <c r="K38" s="365"/>
      <c r="L38" s="118"/>
    </row>
    <row r="39" spans="1:13" ht="30">
      <c r="A39" s="5"/>
      <c r="B39" s="187"/>
      <c r="C39" s="202">
        <v>25.1</v>
      </c>
      <c r="D39" s="148" t="s">
        <v>151</v>
      </c>
      <c r="E39" s="63">
        <v>0</v>
      </c>
      <c r="F39" s="63">
        <v>2</v>
      </c>
      <c r="G39" s="63">
        <f>E39*F39</f>
        <v>0</v>
      </c>
      <c r="H39" s="231">
        <f>F39*3</f>
        <v>6</v>
      </c>
      <c r="I39" s="296"/>
      <c r="J39" s="232"/>
      <c r="K39" s="484"/>
      <c r="L39" s="118"/>
      <c r="M39" s="4"/>
    </row>
    <row r="40" spans="1:13" ht="30.75" thickBot="1">
      <c r="A40" s="5"/>
      <c r="B40" s="187"/>
      <c r="C40" s="202">
        <v>25.2</v>
      </c>
      <c r="D40" s="148" t="s">
        <v>152</v>
      </c>
      <c r="E40" s="63">
        <v>0</v>
      </c>
      <c r="F40" s="63">
        <v>2</v>
      </c>
      <c r="G40" s="63">
        <f>E40*F40</f>
        <v>0</v>
      </c>
      <c r="H40" s="231">
        <f>F40*3</f>
        <v>6</v>
      </c>
      <c r="I40" s="297"/>
      <c r="J40" s="232"/>
      <c r="K40" s="486"/>
      <c r="L40" s="118"/>
      <c r="M40" s="4"/>
    </row>
    <row r="41" spans="2:13" s="16" customFormat="1" ht="15.75" thickBot="1">
      <c r="B41" s="188">
        <v>26</v>
      </c>
      <c r="C41" s="189" t="s">
        <v>137</v>
      </c>
      <c r="D41" s="198"/>
      <c r="E41" s="233"/>
      <c r="F41" s="233"/>
      <c r="G41" s="234">
        <f>SUM(G42:G43)</f>
        <v>0</v>
      </c>
      <c r="H41" s="234">
        <f>SUM(H42:H43)</f>
        <v>18</v>
      </c>
      <c r="I41" s="298">
        <f>G41/H41</f>
        <v>0</v>
      </c>
      <c r="J41" s="198"/>
      <c r="K41" s="365"/>
      <c r="M41" s="13"/>
    </row>
    <row r="42" spans="1:12" ht="45">
      <c r="A42" s="5"/>
      <c r="B42" s="187"/>
      <c r="C42" s="202">
        <v>26.1</v>
      </c>
      <c r="D42" s="148" t="s">
        <v>160</v>
      </c>
      <c r="E42" s="63">
        <v>0</v>
      </c>
      <c r="F42" s="63">
        <v>3</v>
      </c>
      <c r="G42" s="63">
        <f>E42*F42</f>
        <v>0</v>
      </c>
      <c r="H42" s="231">
        <f>F42*3</f>
        <v>9</v>
      </c>
      <c r="I42" s="296"/>
      <c r="J42" s="232"/>
      <c r="K42" s="484"/>
      <c r="L42" s="118"/>
    </row>
    <row r="43" spans="1:12" ht="30.75" thickBot="1">
      <c r="A43" s="5"/>
      <c r="B43" s="154"/>
      <c r="C43" s="208">
        <v>26.2</v>
      </c>
      <c r="D43" s="152" t="s">
        <v>161</v>
      </c>
      <c r="E43" s="65">
        <v>0</v>
      </c>
      <c r="F43" s="65">
        <v>3</v>
      </c>
      <c r="G43" s="65">
        <f>E43*F43</f>
        <v>0</v>
      </c>
      <c r="H43" s="231">
        <f>F43*3</f>
        <v>9</v>
      </c>
      <c r="I43" s="296"/>
      <c r="J43" s="166"/>
      <c r="K43" s="487"/>
      <c r="L43" s="118"/>
    </row>
    <row r="44" spans="2:13" ht="15">
      <c r="B44" s="513" t="s">
        <v>24</v>
      </c>
      <c r="C44" s="514"/>
      <c r="D44" s="514"/>
      <c r="E44" s="225"/>
      <c r="F44" s="225"/>
      <c r="G44" s="303">
        <f>SUM(G42:G43)+SUM(G39:G40)+SUM(G36:G37)+SUM(G29:G34)+SUM(G24:G27)+SUM(G20:G22)+SUM(G14:G18)</f>
        <v>0</v>
      </c>
      <c r="H44" s="393">
        <f>SUM(H42:H43)+SUM(H39:H40)+SUM(H36:H37)+SUM(H29:H34)+SUM(H24:H27)+SUM(H20:H22)+SUM(H14:H18)</f>
        <v>180</v>
      </c>
      <c r="I44" s="301">
        <f>G44/H44</f>
        <v>0</v>
      </c>
      <c r="J44" s="517"/>
      <c r="K44" s="518"/>
      <c r="L44" s="118"/>
      <c r="M44" s="15"/>
    </row>
    <row r="45" spans="2:13" ht="15.75" thickBot="1">
      <c r="B45" s="515" t="s">
        <v>40</v>
      </c>
      <c r="C45" s="516"/>
      <c r="D45" s="516"/>
      <c r="E45" s="226"/>
      <c r="F45" s="226"/>
      <c r="G45" s="304"/>
      <c r="H45" s="394"/>
      <c r="I45" s="302"/>
      <c r="J45" s="519"/>
      <c r="K45" s="520"/>
      <c r="L45" s="118"/>
      <c r="M45" s="15"/>
    </row>
    <row r="46" spans="2:13" s="2" customFormat="1" ht="15">
      <c r="B46" s="157"/>
      <c r="C46" s="182"/>
      <c r="D46" s="182" t="s">
        <v>11</v>
      </c>
      <c r="E46" s="183"/>
      <c r="F46" s="183"/>
      <c r="G46" s="183"/>
      <c r="H46" s="183"/>
      <c r="I46" s="184"/>
      <c r="J46" s="182"/>
      <c r="K46" s="185"/>
      <c r="L46" s="118"/>
      <c r="M46" s="13"/>
    </row>
    <row r="49" spans="11:12" ht="15">
      <c r="K49" s="121" t="s">
        <v>194</v>
      </c>
      <c r="L49" s="121"/>
    </row>
    <row r="51" spans="5:10" ht="15">
      <c r="E51" s="66">
        <f>SUM(E52:E53)</f>
        <v>0</v>
      </c>
      <c r="F51" s="66"/>
      <c r="G51" s="66"/>
      <c r="H51" s="66"/>
      <c r="I51" s="146"/>
      <c r="J51" s="17"/>
    </row>
    <row r="52" spans="1:2" ht="15">
      <c r="A52" s="5"/>
      <c r="B52" s="26"/>
    </row>
    <row r="53" spans="1:10" ht="15">
      <c r="A53" s="5"/>
      <c r="B53" s="26"/>
      <c r="E53" s="66">
        <f>SUM(E54:E55)</f>
        <v>0</v>
      </c>
      <c r="F53" s="66"/>
      <c r="G53" s="66"/>
      <c r="H53" s="66"/>
      <c r="I53" s="146"/>
      <c r="J53" s="17"/>
    </row>
    <row r="55" spans="5:10" ht="15">
      <c r="E55" s="66">
        <f>SUM(E56:E57)</f>
        <v>0</v>
      </c>
      <c r="F55" s="66"/>
      <c r="G55" s="66"/>
      <c r="H55" s="66"/>
      <c r="I55" s="146"/>
      <c r="J55" s="17"/>
    </row>
  </sheetData>
  <sheetProtection/>
  <mergeCells count="11">
    <mergeCell ref="B9:K10"/>
    <mergeCell ref="B44:D44"/>
    <mergeCell ref="B45:D45"/>
    <mergeCell ref="J44:K45"/>
    <mergeCell ref="K14:K18"/>
    <mergeCell ref="K20:K22"/>
    <mergeCell ref="K24:K27"/>
    <mergeCell ref="K29:K34"/>
    <mergeCell ref="K36:K37"/>
    <mergeCell ref="K39:K40"/>
    <mergeCell ref="K42:K43"/>
  </mergeCells>
  <dataValidations count="1">
    <dataValidation type="whole" allowBlank="1" showInputMessage="1" showErrorMessage="1" sqref="E24:H27 E14:H18 G42:H43 E20:H22 E36:F43 G36:H37 G39:H40 E29:H34">
      <formula1>0</formula1>
      <formula2>4</formula2>
    </dataValidation>
  </dataValidations>
  <printOptions/>
  <pageMargins left="0.7" right="0.7" top="0.75" bottom="0.75" header="0.3" footer="0.3"/>
  <pageSetup fitToHeight="0" fitToWidth="1" horizontalDpi="600" verticalDpi="600" orientation="portrait" scale="5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Q36"/>
  <sheetViews>
    <sheetView zoomScale="80" zoomScaleNormal="80" zoomScalePageLayoutView="0" workbookViewId="0" topLeftCell="A1">
      <selection activeCell="A12" sqref="A12"/>
    </sheetView>
  </sheetViews>
  <sheetFormatPr defaultColWidth="8.8515625" defaultRowHeight="15"/>
  <cols>
    <col min="1" max="1" width="1.8515625" style="2" customWidth="1"/>
    <col min="2" max="2" width="3.28125" style="7" customWidth="1"/>
    <col min="3" max="3" width="5.8515625" style="13" customWidth="1"/>
    <col min="4" max="4" width="69.00390625" style="13" customWidth="1"/>
    <col min="5" max="5" width="12.8515625" style="4" bestFit="1" customWidth="1"/>
    <col min="6" max="6" width="8.28125" style="4" hidden="1" customWidth="1"/>
    <col min="7" max="7" width="11.28125" style="4" customWidth="1"/>
    <col min="8" max="8" width="11.28125" style="4" hidden="1" customWidth="1"/>
    <col min="9" max="9" width="11.28125" style="4" customWidth="1"/>
    <col min="10" max="10" width="19.421875" style="13" bestFit="1" customWidth="1"/>
    <col min="11" max="11" width="39.421875" style="13" customWidth="1"/>
    <col min="12" max="12" width="9.7109375" style="118" customWidth="1"/>
    <col min="13" max="13" width="2.28125" style="13" customWidth="1"/>
    <col min="14" max="14" width="50.140625" style="13" customWidth="1"/>
    <col min="15" max="16384" width="8.8515625" style="13" customWidth="1"/>
  </cols>
  <sheetData>
    <row r="1" ht="4.5" customHeight="1"/>
    <row r="2" spans="2:11" ht="26.25">
      <c r="B2" s="162" t="s">
        <v>12</v>
      </c>
      <c r="C2" s="155"/>
      <c r="D2" s="163"/>
      <c r="E2" s="164"/>
      <c r="F2" s="164"/>
      <c r="G2" s="164"/>
      <c r="H2" s="164"/>
      <c r="I2" s="164"/>
      <c r="J2" s="155"/>
      <c r="K2" s="166"/>
    </row>
    <row r="3" spans="2:11" ht="15">
      <c r="B3" s="167" t="str">
        <f>'HARC Overview'!B3</f>
        <v>Version: Draft 5 (3 Jul, 2019)</v>
      </c>
      <c r="C3" s="17"/>
      <c r="D3" s="168"/>
      <c r="E3" s="169"/>
      <c r="F3" s="169"/>
      <c r="G3" s="169"/>
      <c r="H3" s="169"/>
      <c r="I3" s="169"/>
      <c r="J3" s="17"/>
      <c r="K3" s="171"/>
    </row>
    <row r="4" spans="2:11" ht="15">
      <c r="B4" s="167"/>
      <c r="C4" s="17"/>
      <c r="D4" s="168"/>
      <c r="E4" s="169"/>
      <c r="F4" s="169"/>
      <c r="G4" s="169"/>
      <c r="H4" s="169"/>
      <c r="I4" s="169"/>
      <c r="J4" s="17"/>
      <c r="K4" s="171"/>
    </row>
    <row r="5" spans="2:11" ht="21">
      <c r="B5" s="172" t="s">
        <v>30</v>
      </c>
      <c r="C5" s="17"/>
      <c r="D5" s="168"/>
      <c r="E5" s="169"/>
      <c r="F5" s="169"/>
      <c r="G5" s="169"/>
      <c r="H5" s="169"/>
      <c r="I5" s="169"/>
      <c r="J5" s="17"/>
      <c r="K5" s="171"/>
    </row>
    <row r="6" spans="2:11" ht="15">
      <c r="B6" s="167"/>
      <c r="C6" s="17"/>
      <c r="D6" s="168"/>
      <c r="E6" s="169"/>
      <c r="F6" s="169"/>
      <c r="G6" s="169"/>
      <c r="H6" s="169"/>
      <c r="I6" s="169"/>
      <c r="J6" s="17"/>
      <c r="K6" s="171"/>
    </row>
    <row r="7" spans="2:17" s="15" customFormat="1" ht="15">
      <c r="B7" s="173"/>
      <c r="C7" s="174"/>
      <c r="D7" s="175"/>
      <c r="E7" s="176"/>
      <c r="F7" s="176"/>
      <c r="G7" s="176"/>
      <c r="H7" s="176"/>
      <c r="I7" s="176"/>
      <c r="J7" s="178"/>
      <c r="K7" s="179"/>
      <c r="L7" s="119"/>
      <c r="N7" s="13"/>
      <c r="O7" s="33"/>
      <c r="P7" s="33"/>
      <c r="Q7" s="33"/>
    </row>
    <row r="8" spans="2:17" s="32" customFormat="1" ht="18.75">
      <c r="B8" s="248" t="s">
        <v>21</v>
      </c>
      <c r="C8" s="249"/>
      <c r="D8" s="249"/>
      <c r="E8" s="250"/>
      <c r="F8" s="250"/>
      <c r="G8" s="250"/>
      <c r="H8" s="250"/>
      <c r="I8" s="250"/>
      <c r="J8" s="251"/>
      <c r="K8" s="252"/>
      <c r="L8" s="120"/>
      <c r="N8" s="13"/>
      <c r="O8" s="33"/>
      <c r="P8" s="33"/>
      <c r="Q8" s="33"/>
    </row>
    <row r="9" spans="2:17" s="33" customFormat="1" ht="15">
      <c r="B9" s="521" t="s">
        <v>28</v>
      </c>
      <c r="C9" s="522"/>
      <c r="D9" s="522"/>
      <c r="E9" s="522"/>
      <c r="F9" s="522"/>
      <c r="G9" s="522"/>
      <c r="H9" s="522"/>
      <c r="I9" s="522"/>
      <c r="J9" s="522"/>
      <c r="K9" s="523"/>
      <c r="L9" s="118"/>
      <c r="N9" s="15"/>
      <c r="O9" s="53"/>
      <c r="P9" s="53"/>
      <c r="Q9" s="53"/>
    </row>
    <row r="10" spans="2:17" s="33" customFormat="1" ht="15">
      <c r="B10" s="521"/>
      <c r="C10" s="522"/>
      <c r="D10" s="522"/>
      <c r="E10" s="522"/>
      <c r="F10" s="522"/>
      <c r="G10" s="522"/>
      <c r="H10" s="522"/>
      <c r="I10" s="522"/>
      <c r="J10" s="522"/>
      <c r="K10" s="523"/>
      <c r="L10" s="118"/>
      <c r="N10" s="15"/>
      <c r="O10" s="53"/>
      <c r="P10" s="53"/>
      <c r="Q10" s="53"/>
    </row>
    <row r="11" spans="2:17" s="53" customFormat="1" ht="18.75">
      <c r="B11" s="180"/>
      <c r="C11" s="51"/>
      <c r="D11" s="51"/>
      <c r="E11" s="59"/>
      <c r="F11" s="59"/>
      <c r="G11" s="59"/>
      <c r="H11" s="59"/>
      <c r="I11" s="59"/>
      <c r="J11" s="51"/>
      <c r="K11" s="181"/>
      <c r="L11" s="119"/>
      <c r="N11" s="32"/>
      <c r="O11" s="13"/>
      <c r="P11" s="13"/>
      <c r="Q11" s="13"/>
    </row>
    <row r="12" spans="2:17" s="53" customFormat="1" ht="61.5" customHeight="1" thickBot="1">
      <c r="B12" s="180"/>
      <c r="C12" s="51"/>
      <c r="D12" s="51"/>
      <c r="E12" s="160" t="s">
        <v>17</v>
      </c>
      <c r="F12" s="160" t="s">
        <v>245</v>
      </c>
      <c r="G12" s="160" t="s">
        <v>244</v>
      </c>
      <c r="H12" s="160" t="s">
        <v>243</v>
      </c>
      <c r="I12" s="194" t="s">
        <v>246</v>
      </c>
      <c r="J12" s="49" t="s">
        <v>37</v>
      </c>
      <c r="K12" s="50" t="s">
        <v>29</v>
      </c>
      <c r="L12" s="119"/>
      <c r="N12" s="33"/>
      <c r="O12" s="13"/>
      <c r="P12" s="13"/>
      <c r="Q12" s="13"/>
    </row>
    <row r="13" spans="2:14" ht="15.75" thickBot="1">
      <c r="B13" s="242">
        <v>27</v>
      </c>
      <c r="C13" s="243" t="s">
        <v>138</v>
      </c>
      <c r="D13" s="244"/>
      <c r="E13" s="245"/>
      <c r="F13" s="245"/>
      <c r="G13" s="234">
        <f>SUM(G14:G15)</f>
        <v>0</v>
      </c>
      <c r="H13" s="234">
        <f>SUM(H14:H15)</f>
        <v>15</v>
      </c>
      <c r="I13" s="298">
        <f>G13/H13</f>
        <v>0</v>
      </c>
      <c r="J13" s="237"/>
      <c r="K13" s="253"/>
      <c r="N13" s="33"/>
    </row>
    <row r="14" spans="1:14" ht="30">
      <c r="A14" s="5"/>
      <c r="B14" s="157"/>
      <c r="C14" s="216">
        <v>27.1</v>
      </c>
      <c r="D14" s="241" t="s">
        <v>139</v>
      </c>
      <c r="E14" s="230">
        <v>0</v>
      </c>
      <c r="F14" s="230">
        <v>3</v>
      </c>
      <c r="G14" s="230">
        <f>F14*E14</f>
        <v>0</v>
      </c>
      <c r="H14" s="231">
        <f>F14*3</f>
        <v>9</v>
      </c>
      <c r="I14" s="296"/>
      <c r="J14" s="232"/>
      <c r="K14" s="484"/>
      <c r="N14" s="53"/>
    </row>
    <row r="15" spans="1:14" ht="30.75" thickBot="1">
      <c r="A15" s="5"/>
      <c r="B15" s="187"/>
      <c r="C15" s="201">
        <v>27.2</v>
      </c>
      <c r="D15" s="149" t="s">
        <v>186</v>
      </c>
      <c r="E15" s="63">
        <v>0</v>
      </c>
      <c r="F15" s="63">
        <v>2</v>
      </c>
      <c r="G15" s="63">
        <f>F15*E15</f>
        <v>0</v>
      </c>
      <c r="H15" s="231">
        <f>F15*3</f>
        <v>6</v>
      </c>
      <c r="I15" s="297"/>
      <c r="J15" s="232"/>
      <c r="K15" s="486"/>
      <c r="N15" s="53"/>
    </row>
    <row r="16" spans="1:14" ht="15" customHeight="1" thickBot="1">
      <c r="A16" s="5"/>
      <c r="B16" s="242">
        <v>28</v>
      </c>
      <c r="C16" s="243" t="s">
        <v>247</v>
      </c>
      <c r="D16" s="244"/>
      <c r="E16" s="245"/>
      <c r="F16" s="245"/>
      <c r="G16" s="234">
        <f>SUM(G17:G20)</f>
        <v>0</v>
      </c>
      <c r="H16" s="234">
        <f>SUM(H17:H20)</f>
        <v>36</v>
      </c>
      <c r="I16" s="298">
        <f>G16/H16</f>
        <v>0</v>
      </c>
      <c r="J16" s="237"/>
      <c r="K16" s="366"/>
      <c r="N16" s="53"/>
    </row>
    <row r="17" spans="1:11" ht="45">
      <c r="A17" s="5"/>
      <c r="B17" s="187"/>
      <c r="C17" s="202">
        <v>28.1</v>
      </c>
      <c r="D17" s="151" t="s">
        <v>193</v>
      </c>
      <c r="E17" s="63">
        <v>0</v>
      </c>
      <c r="F17" s="63">
        <v>3</v>
      </c>
      <c r="G17" s="63">
        <f>F17*E17</f>
        <v>0</v>
      </c>
      <c r="H17" s="231">
        <f>F17*3</f>
        <v>9</v>
      </c>
      <c r="I17" s="296"/>
      <c r="J17" s="232"/>
      <c r="K17" s="484"/>
    </row>
    <row r="18" spans="1:11" ht="45">
      <c r="A18" s="5"/>
      <c r="B18" s="229"/>
      <c r="C18" s="201">
        <v>28.2</v>
      </c>
      <c r="D18" s="149" t="s">
        <v>35</v>
      </c>
      <c r="E18" s="63">
        <v>0</v>
      </c>
      <c r="F18" s="63">
        <v>3</v>
      </c>
      <c r="G18" s="63">
        <f>F18*E18</f>
        <v>0</v>
      </c>
      <c r="H18" s="231">
        <f>F18*3</f>
        <v>9</v>
      </c>
      <c r="I18" s="296"/>
      <c r="J18" s="232"/>
      <c r="K18" s="485"/>
    </row>
    <row r="19" spans="1:11" ht="30">
      <c r="A19" s="5"/>
      <c r="B19" s="229"/>
      <c r="C19" s="201">
        <v>28.3</v>
      </c>
      <c r="D19" s="149" t="s">
        <v>36</v>
      </c>
      <c r="E19" s="63">
        <v>0</v>
      </c>
      <c r="F19" s="63">
        <v>3</v>
      </c>
      <c r="G19" s="63">
        <f>F19*E19</f>
        <v>0</v>
      </c>
      <c r="H19" s="231">
        <f>F19*3</f>
        <v>9</v>
      </c>
      <c r="I19" s="296"/>
      <c r="J19" s="232"/>
      <c r="K19" s="485"/>
    </row>
    <row r="20" spans="1:11" ht="60.75" thickBot="1">
      <c r="A20" s="5"/>
      <c r="B20" s="187"/>
      <c r="C20" s="202">
        <v>28.4</v>
      </c>
      <c r="D20" s="151" t="s">
        <v>195</v>
      </c>
      <c r="E20" s="63">
        <v>0</v>
      </c>
      <c r="F20" s="63">
        <v>3</v>
      </c>
      <c r="G20" s="63">
        <f>F20*E20</f>
        <v>0</v>
      </c>
      <c r="H20" s="231">
        <f>F20*3</f>
        <v>9</v>
      </c>
      <c r="I20" s="297"/>
      <c r="J20" s="232"/>
      <c r="K20" s="486"/>
    </row>
    <row r="21" spans="1:11" ht="15.75" thickBot="1">
      <c r="A21" s="5"/>
      <c r="B21" s="242">
        <v>29</v>
      </c>
      <c r="C21" s="243" t="s">
        <v>9</v>
      </c>
      <c r="D21" s="244"/>
      <c r="E21" s="245"/>
      <c r="F21" s="245"/>
      <c r="G21" s="234">
        <f>SUM(G22:G23)</f>
        <v>0</v>
      </c>
      <c r="H21" s="234">
        <f>SUM(H22:H23)</f>
        <v>18</v>
      </c>
      <c r="I21" s="298">
        <f>G21/H21</f>
        <v>0</v>
      </c>
      <c r="J21" s="237"/>
      <c r="K21" s="366"/>
    </row>
    <row r="22" spans="1:11" ht="30">
      <c r="A22" s="5"/>
      <c r="B22" s="187"/>
      <c r="C22" s="202">
        <v>29.1</v>
      </c>
      <c r="D22" s="148" t="s">
        <v>196</v>
      </c>
      <c r="E22" s="63">
        <v>0</v>
      </c>
      <c r="F22" s="63">
        <v>3</v>
      </c>
      <c r="G22" s="63">
        <f>F22*E22</f>
        <v>0</v>
      </c>
      <c r="H22" s="231">
        <f>F22*3</f>
        <v>9</v>
      </c>
      <c r="I22" s="296"/>
      <c r="J22" s="232"/>
      <c r="K22" s="484"/>
    </row>
    <row r="23" spans="1:11" ht="30.75" thickBot="1">
      <c r="A23" s="5"/>
      <c r="B23" s="154"/>
      <c r="C23" s="208">
        <v>29.2</v>
      </c>
      <c r="D23" s="159" t="s">
        <v>150</v>
      </c>
      <c r="E23" s="65">
        <v>0</v>
      </c>
      <c r="F23" s="65">
        <v>3</v>
      </c>
      <c r="G23" s="65">
        <f>F23*E23</f>
        <v>0</v>
      </c>
      <c r="H23" s="231">
        <f>F23*3</f>
        <v>9</v>
      </c>
      <c r="I23" s="296"/>
      <c r="J23" s="166"/>
      <c r="K23" s="487"/>
    </row>
    <row r="24" spans="1:17" s="4" customFormat="1" ht="15">
      <c r="A24" s="2"/>
      <c r="B24" s="528" t="s">
        <v>24</v>
      </c>
      <c r="C24" s="529"/>
      <c r="D24" s="529"/>
      <c r="E24" s="246"/>
      <c r="F24" s="246"/>
      <c r="G24" s="305">
        <f>SUM(G22:G23)+SUM(G17:G20)+SUM(G14:G15)</f>
        <v>0</v>
      </c>
      <c r="H24" s="395">
        <f>SUM(H22:H23)+SUM(H17:H20)+SUM(H14:H15)</f>
        <v>69</v>
      </c>
      <c r="I24" s="299">
        <f>G24/H24</f>
        <v>0</v>
      </c>
      <c r="J24" s="524"/>
      <c r="K24" s="526"/>
      <c r="L24" s="118"/>
      <c r="M24" s="13"/>
      <c r="N24" s="13"/>
      <c r="P24" s="23"/>
      <c r="Q24" s="23"/>
    </row>
    <row r="25" spans="1:17" s="4" customFormat="1" ht="15.75" thickBot="1">
      <c r="A25" s="2"/>
      <c r="B25" s="530" t="s">
        <v>40</v>
      </c>
      <c r="C25" s="531"/>
      <c r="D25" s="531"/>
      <c r="E25" s="247"/>
      <c r="F25" s="247"/>
      <c r="G25" s="306"/>
      <c r="H25" s="396"/>
      <c r="I25" s="300"/>
      <c r="J25" s="525"/>
      <c r="K25" s="527"/>
      <c r="L25" s="118"/>
      <c r="N25" s="13"/>
      <c r="P25" s="2"/>
      <c r="Q25" s="2"/>
    </row>
    <row r="26" spans="1:17" s="23" customFormat="1" ht="15">
      <c r="A26" s="2"/>
      <c r="B26" s="254"/>
      <c r="C26" s="175"/>
      <c r="D26" s="175"/>
      <c r="E26" s="176"/>
      <c r="F26" s="176"/>
      <c r="G26" s="176"/>
      <c r="H26" s="176"/>
      <c r="I26" s="176"/>
      <c r="J26" s="175"/>
      <c r="K26" s="179"/>
      <c r="L26" s="118"/>
      <c r="M26" s="4"/>
      <c r="N26" s="13"/>
      <c r="O26" s="13"/>
      <c r="P26" s="13"/>
      <c r="Q26" s="13"/>
    </row>
    <row r="27" spans="2:17" s="2" customFormat="1" ht="15">
      <c r="B27" s="157"/>
      <c r="C27" s="182"/>
      <c r="D27" s="182" t="s">
        <v>11</v>
      </c>
      <c r="E27" s="183"/>
      <c r="F27" s="183"/>
      <c r="G27" s="183"/>
      <c r="H27" s="183"/>
      <c r="I27" s="183"/>
      <c r="J27" s="182"/>
      <c r="K27" s="185"/>
      <c r="L27" s="118"/>
      <c r="M27" s="4"/>
      <c r="N27" s="4"/>
      <c r="O27" s="13"/>
      <c r="P27" s="13"/>
      <c r="Q27" s="13"/>
    </row>
    <row r="28" ht="15">
      <c r="N28" s="4"/>
    </row>
    <row r="29" ht="15">
      <c r="N29" s="4"/>
    </row>
    <row r="30" spans="11:14" ht="15">
      <c r="K30" s="121" t="s">
        <v>194</v>
      </c>
      <c r="N30" s="4"/>
    </row>
    <row r="32" spans="5:10" ht="15">
      <c r="E32" s="66">
        <f>SUM(E33:E34)</f>
        <v>0</v>
      </c>
      <c r="F32" s="66"/>
      <c r="G32" s="66"/>
      <c r="H32" s="66"/>
      <c r="I32" s="66"/>
      <c r="J32" s="17"/>
    </row>
    <row r="33" spans="1:2" ht="15">
      <c r="A33" s="5"/>
      <c r="B33" s="26"/>
    </row>
    <row r="34" spans="1:10" ht="15">
      <c r="A34" s="5"/>
      <c r="B34" s="26"/>
      <c r="E34" s="66">
        <f>SUM(E35:E36)</f>
        <v>0</v>
      </c>
      <c r="F34" s="66"/>
      <c r="G34" s="66"/>
      <c r="H34" s="66"/>
      <c r="I34" s="66"/>
      <c r="J34" s="17"/>
    </row>
    <row r="36" spans="5:10" ht="15">
      <c r="E36" s="66">
        <f>SUM(E37:E38)</f>
        <v>0</v>
      </c>
      <c r="F36" s="66"/>
      <c r="G36" s="66"/>
      <c r="H36" s="66"/>
      <c r="I36" s="66"/>
      <c r="J36" s="17"/>
    </row>
  </sheetData>
  <sheetProtection/>
  <mergeCells count="8">
    <mergeCell ref="B9:K10"/>
    <mergeCell ref="J24:J25"/>
    <mergeCell ref="K24:K25"/>
    <mergeCell ref="B24:D24"/>
    <mergeCell ref="B25:D25"/>
    <mergeCell ref="K14:K15"/>
    <mergeCell ref="K17:K20"/>
    <mergeCell ref="K22:K23"/>
  </mergeCells>
  <dataValidations count="1">
    <dataValidation type="whole" allowBlank="1" showInputMessage="1" showErrorMessage="1" sqref="E14:H15 E17:H20 E22:H23">
      <formula1>0</formula1>
      <formula2>4</formula2>
    </dataValidation>
  </dataValidations>
  <printOptions/>
  <pageMargins left="0.7" right="0.7" top="0.75" bottom="0.75" header="0.3" footer="0.3"/>
  <pageSetup fitToHeight="0" fitToWidth="1" horizontalDpi="600" verticalDpi="600" orientation="portrait"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Grisel Family Hub</dc:creator>
  <cp:keywords/>
  <dc:description/>
  <cp:lastModifiedBy>MH</cp:lastModifiedBy>
  <cp:lastPrinted>2019-07-03T02:30:28Z</cp:lastPrinted>
  <dcterms:created xsi:type="dcterms:W3CDTF">2019-03-21T12:41:53Z</dcterms:created>
  <dcterms:modified xsi:type="dcterms:W3CDTF">2020-04-21T19:41:36Z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0x010100E5A1C6033207594C8A0E0AD4CC7E010B</vt:lpwstr>
  </property>
</Properties>
</file>